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89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SamSung\Documents\"/>
    </mc:Choice>
  </mc:AlternateContent>
  <x:bookViews>
    <x:workbookView xWindow="0" yWindow="0" windowWidth="22788" windowHeight="8112" tabRatio="810" activeTab="1"/>
  </x:bookViews>
  <x:sheets>
    <x:sheet name="10월" sheetId="1" r:id="rId4"/>
    <x:sheet name="11월" sheetId="2" r:id="rId5"/>
    <x:sheet name="12월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<x:sst xmlns:r="http://schemas.openxmlformats.org/officeDocument/2006/relationships" xmlns:c="http://schemas.openxmlformats.org/drawingml/2006/chart" xmlns:x="http://schemas.openxmlformats.org/spreadsheetml/2006/main" count="163" uniqueCount="34">
  <x:si>
    <x:t>헥사(12시~20시)</x:t>
  </x:si>
  <x:si>
    <x:t>뮤트</x:t>
  </x:si>
  <x:si>
    <x:t>로드</x:t>
  </x:si>
  <x:si>
    <x:t>F</x:t>
  </x:si>
  <x:si>
    <x:t>W</x:t>
  </x:si>
  <x:si>
    <x:t>T</x:t>
  </x:si>
  <x:si>
    <x:t>카오스</x:t>
  </x:si>
  <x:si>
    <x:t>S</x:t>
  </x:si>
  <x:si>
    <x:t>탈무드</x:t>
  </x:si>
  <x:si>
    <x:t>M</x:t>
  </x:si>
  <x:si>
    <x:t/>
  </x:si>
  <x:si>
    <x:t>헥사</x:t>
  </x:si>
  <x:si>
    <x:t>께뮤</x:t>
  </x:si>
  <x:si>
    <x:t>BMB</x:t>
  </x:si>
  <x:si>
    <x:t>래빈</x:t>
  </x:si>
  <x:si>
    <x:t>바람개비</x:t>
  </x:si>
  <x:si>
    <x:t>October</x:t>
  </x:si>
  <x:si>
    <x:t>청춘별곡</x:t>
  </x:si>
  <x:si>
    <x:t>프랑스어과</x:t>
  </x:si>
  <x:si>
    <x:t>경희극회</x:t>
  </x:si>
  <x:si>
    <x:t>January</x:t>
  </x:si>
  <x:si>
    <x:t>바람개비(20시~)</x:t>
  </x:si>
  <x:si>
    <x:t>December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</x:si>
  <x:si>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  <x:b val="1"/>
          </x:rPr>
        </mc:Fallback>
      </mc:AlternateContent>
      <x:t>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 Sunday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</x:si>
  <x:si>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  <x:b val="1"/>
          </x:rPr>
        </mc:Fallback>
      </mc:AlternateContent>
      <x:t>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 Tuesday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</x:si>
  <x:si>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  <x:b val="1"/>
          </x:rPr>
        </mc:Fallback>
      </mc:AlternateContent>
      <x:t>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 Thursday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</x:si>
  <x:si>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  <x:b val="1"/>
          </x:rPr>
        </mc:Fallback>
      </mc:AlternateContent>
      <x:t>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 Saturday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</x:si>
  <x:si>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  <x:b val="1"/>
          </x:rPr>
        </mc:Fallback>
      </mc:AlternateContent>
      <x:t>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 Friday</x:t>
    </x:r>
  </x:si>
  <x:si>
    <x:t>께뮤(18시~22시)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</x:si>
  <x:si>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  <x:b val="1"/>
          </x:rPr>
        </mc:Fallback>
      </mc:AlternateContent>
      <x:t>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 Monday</x:t>
    </x:r>
  </x:si>
  <x:si>
    <x:t>November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</x:si>
  <x:si>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  <x:b val="1"/>
          </x:rPr>
        </mc:Fallback>
      </mc:AlternateContent>
      <x:t>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 Wednesday</x:t>
    </x:r>
  </x:si>
  <x:si>
    <x:t>청춘별곡(17:30-18:30)</x:t>
  </x:si>
  <x:si>
    <x:t>경희극회(19:00-21:00)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</x:si>
</x:sst>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d"/>
  </x:numFmts>
  <x:fonts count="17"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c0504d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c0504d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70c0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70c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c0504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c0504d"/>
          <x:b val="1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ffcccc"/>
        <x:bgColor indexed="64"/>
      </x:patternFill>
    </x:fill>
    <x:fill>
      <x:patternFill patternType="solid">
        <x:fgColor rgb="fff6fbfc"/>
        <x:bgColor indexed="64"/>
      </x:patternFill>
    </x:fill>
    <x:fill>
      <x:patternFill patternType="solid">
        <x:fgColor rgb="fff6e7e6"/>
        <x:bgColor indexed="64"/>
      </x:patternFill>
    </x:fill>
  </x:fills>
  <x:borders count="20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595959"/>
      </x:bottom>
    </x:border>
    <x:border>
      <x:left style="thin">
        <x:color rgb="ffa6a6a6"/>
      </x:left>
      <x:right>
        <x:color auto="1"/>
      </x:right>
      <x:top style="thin">
        <x:color rgb="ffa6a6a6"/>
      </x:top>
      <x:bottom>
        <x:color auto="1"/>
      </x:bottom>
    </x:border>
    <x:border>
      <x:left>
        <x:color auto="1"/>
      </x:left>
      <x:right>
        <x:color auto="1"/>
      </x:right>
      <x:top style="thin">
        <x:color rgb="ffa6a6a6"/>
      </x:top>
      <x:bottom>
        <x:color auto="1"/>
      </x:bottom>
    </x:border>
    <x:border>
      <x:left style="thin">
        <x:color rgb="ffa6a6a6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a6a6a6"/>
      </x:left>
      <x:right style="thin">
        <x:color rgb="ffa6a6a6"/>
      </x:right>
      <x:top style="thin">
        <x:color rgb="ffa6a6a6"/>
      </x:top>
      <x:bottom style="medium">
        <x:color rgb="ffa6a6a6"/>
      </x:bottom>
    </x:border>
    <x:border>
      <x:left style="thin">
        <x:color rgb="ffa6a6a6"/>
      </x:left>
      <x:right style="thin">
        <x:color rgb="ffa6a6a6"/>
      </x:right>
      <x:top>
        <x:color auto="1"/>
      </x:top>
      <x:bottom>
        <x:color auto="1"/>
      </x:bottom>
    </x:border>
    <x:border>
      <x:left style="thin">
        <x:color rgb="ffa6a6a6"/>
      </x:left>
      <x:right style="thin">
        <x:color rgb="ffa6a6a6"/>
      </x:right>
      <x:top>
        <x:color auto="1"/>
      </x:top>
      <x:bottom style="medium">
        <x:color rgb="ffa6a6a6"/>
      </x:bottom>
    </x:border>
    <x:border>
      <x:left style="thin">
        <x:color rgb="ffa6a6a6"/>
      </x:left>
      <x:right style="thin">
        <x:color rgb="ffa6a6a6"/>
      </x:right>
      <x:top style="thin">
        <x:color rgb="ffa6a6a6"/>
      </x:top>
      <x:bottom>
        <x:color auto="1"/>
      </x:bottom>
    </x:border>
    <x:border>
      <x:left style="thin">
        <x:color rgb="ffa6a6a6"/>
      </x:left>
      <x:right style="thin">
        <x:color rgb="ffa6a6a6"/>
      </x:right>
      <x:top>
        <x:color auto="1"/>
      </x:top>
      <x:bottom style="thin">
        <x:color rgb="ffa6a6a6"/>
      </x:bottom>
    </x:border>
    <x:border>
      <x:left style="thin">
        <x:color rgb="ffa6a6a6"/>
      </x:left>
      <x:right style="thin">
        <x:color rgb="ffa6a6a6"/>
      </x:right>
      <x:top style="medium">
        <x:color rgb="ffa6a6a6"/>
      </x:top>
      <x:bottom style="medium">
        <x:color rgb="ffa6a6a6"/>
      </x:bottom>
    </x:border>
    <x:border>
      <x:left style="thin">
        <x:color rgb="ffa6a6a6"/>
      </x:left>
      <x:right>
        <x:color auto="1"/>
      </x:right>
      <x:top style="medium">
        <x:color rgb="ffa6a6a6"/>
      </x:top>
      <x:bottom style="medium">
        <x:color rgb="ffa6a6a6"/>
      </x:bottom>
    </x:border>
    <x:border>
      <x:left>
        <x:color auto="1"/>
      </x:left>
      <x:right style="thin">
        <x:color rgb="ffa6a6a6"/>
      </x:right>
      <x:top>
        <x:color auto="1"/>
      </x:top>
      <x:bottom>
        <x:color auto="1"/>
      </x:bottom>
    </x:border>
    <x:border>
      <x:left>
        <x:color auto="1"/>
      </x:left>
      <x:right style="thin">
        <x:color rgb="ffa6a6a6"/>
      </x:right>
      <x:top>
        <x:color auto="1"/>
      </x:top>
      <x:bottom style="thin">
        <x:color rgb="ffa6a6a6"/>
      </x:bottom>
    </x:border>
    <x:border>
      <x:left style="thin">
        <x:color rgb="ffa6a6a6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rgb="ffa6a6a6"/>
      </x:left>
      <x:right style="thin">
        <x:color auto="1"/>
      </x:right>
      <x:top>
        <x:color auto="1"/>
      </x:top>
      <x:bottom style="thin">
        <x:color rgb="ffa6a6a6"/>
      </x:bottom>
    </x:border>
    <x:border>
      <x:left style="thin">
        <x:color rgb="ffa6a6a6"/>
      </x:left>
      <x:right>
        <x:color auto="1"/>
      </x:right>
      <x:top>
        <x:color auto="1"/>
      </x:top>
      <x:bottom style="medium">
        <x:color rgb="ffa6a6a6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a6a6a6"/>
      </x:bottom>
    </x:border>
    <x:border>
      <x:left>
        <x:color auto="1"/>
      </x:left>
      <x:right style="thin">
        <x:color rgb="ffa6a6a6"/>
      </x:right>
      <x:top>
        <x:color auto="1"/>
      </x:top>
      <x:bottom style="medium">
        <x:color rgb="ffa6a6a6"/>
      </x:bottom>
    </x:border>
    <x:border>
      <x:left style="thin">
        <x:color rgb="ffa6a6a6"/>
      </x:left>
      <x:right>
        <x:color auto="1"/>
      </x:right>
      <x:top>
        <x:color auto="1"/>
      </x:top>
      <x:bottom style="thin">
        <x:color rgb="ffa6a6a6"/>
      </x:bottom>
    </x:border>
  </x:borders>
  <x:cellStyleXfs count="1">
    <x:xf numFmtId="0" fontId="0" fillId="0" borderId="0">
      <x:alignment horizontal="general" vertical="center"/>
    </x:xf>
  </x:cellStyleXfs>
  <x:cellXfs count="88">
    <x:xf numFmtId="0" fontId="0" fillId="0" borderId="0" xfId="0" applyNumberFormat="1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6" fillId="0" borderId="0" xfId="0" applyNumberFormat="1" applyFont="1" applyBorder="1" applyAlignment="1">
      <x:alignment horizontal="left" vertical="center"/>
    </x:xf>
    <x:xf numFmtId="0" fontId="0" fillId="0" borderId="1" xfId="0" applyNumberFormat="1" applyFont="1" applyBorder="1">
      <x:alignment horizontal="general" vertical="center"/>
    </x:xf>
    <x:xf numFmtId="0" fontId="6" fillId="0" borderId="1" xfId="0" applyNumberFormat="1" applyFont="1" applyBorder="1" applyAlignment="1">
      <x:alignment horizontal="left" vertical="center"/>
    </x:xf>
    <x:xf numFmtId="0" fontId="0" fillId="0" borderId="2" xfId="0" applyNumberFormat="1" applyFont="1" applyFill="1" applyBorder="1">
      <x:alignment horizontal="general" vertical="center"/>
    </x:xf>
    <x:xf numFmtId="0" fontId="0" fillId="0" borderId="3" xfId="0" applyNumberFormat="1" applyFont="1" applyFill="1" applyBorder="1">
      <x:alignment horizontal="general" vertical="center"/>
    </x:xf>
    <x:xf numFmtId="0" fontId="0" fillId="0" borderId="4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x:xf numFmtId="0" fontId="7" fillId="0" borderId="0" xfId="0" applyNumberFormat="1" applyFont="1" applyAlignment="1">
      <x:alignment horizontal="general" vertical="bottom"/>
    </x:xf>
    <x:xf numFmtId="0" fontId="8" fillId="0" borderId="1" xfId="0" applyNumberFormat="1" applyFont="1" applyBorder="1" applyAlignment="1">
      <x:alignment horizontal="general" vertical="top"/>
    </x:xf>
    <mc:AlternateContent xmlns:mc="http://schemas.openxmlformats.org/markup-compatibility/2006">
      <mc:Choice xmlns:hs="http://schemas.haansoft.com/office/spreadsheet/8.0" Requires="hs">
        <x:xf numFmtId="0" fontId="9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Border="1" applyAlignment="1">
          <x:alignment horizontal="right" vertical="center"/>
        </x:xf>
      </mc:Fallback>
    </mc:AlternateContent>
    <x:xf numFmtId="0" fontId="9" fillId="0" borderId="7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0" fillId="0" borderId="6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6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8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8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5" borderId="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5" borderId="6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6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5" borderId="8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5" borderId="8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6" borderId="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6" borderId="6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6" borderId="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6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6" borderId="8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6" borderId="8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6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6" xfId="0" applyNumberFormat="1" applyFont="1" applyFill="1" applyBorder="1" applyAlignment="1">
          <x:alignment horizontal="right" vertical="center"/>
        </x:xf>
      </mc:Fallback>
    </mc:AlternateContent>
    <x:xf numFmtId="0" fontId="9" fillId="6" borderId="7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5" borderId="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6" xfId="0" applyNumberFormat="1" applyFont="1" applyFill="1" applyBorder="1" applyAlignment="1">
          <x:alignment horizontal="right" vertical="center"/>
        </x:xf>
      </mc:Fallback>
    </mc:AlternateContent>
    <x:xf numFmtId="0" fontId="9" fillId="5" borderId="7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right" vertical="bottom"/>
        </x:xf>
      </mc:Fallback>
    </mc:AlternateContent>
    <x:xf numFmtId="0" fontId="14" fillId="0" borderId="0" xfId="0" applyNumberFormat="1" applyFont="1" applyAlignment="1">
      <x:alignment horizontal="left" vertical="center"/>
    </x:xf>
    <x:xf numFmtId="0" fontId="14" fillId="0" borderId="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" xfId="0" applyNumberFormat="1" applyFont="1" applyBorder="1" applyAlignment="1" hs:applyExtension="1">
          <x:alignment horizontal="right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" xfId="0" applyNumberFormat="1" applyFont="1" applyBorder="1" applyAlignment="1">
          <x:alignment horizontal="right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6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6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9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9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6" borderId="6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6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6" borderId="9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9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6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6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7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7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6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6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1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1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8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57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a6a6a6"/>
            <x:strike val="0"/>
            <hs:strikeoutType val="0"/>
            <hs:strikeoutShape val="solid"/>
            <hs:strikeoutColor rgb="ffa6a6a6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a6a6a6"/>
            <x:strike val="0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c0504d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c0504d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c00000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c00000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c00000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c00000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c00000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c00000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c00000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c00000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c00000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c00000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a6a6a6"/>
            <x:strike val="0"/>
            <hs:strikeoutType val="0"/>
            <hs:strikeoutShape val="solid"/>
            <hs:strikeoutColor rgb="ffa6a6a6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a6a6a6"/>
            <x:strike val="0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c0504d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c0504d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c00000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c00000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c00000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c00000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c00000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c00000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c00000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c00000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a6a6a6"/>
            <x:strike val="0"/>
            <hs:strikeoutType val="0"/>
            <hs:strikeoutShape val="solid"/>
            <hs:strikeoutColor rgb="ffa6a6a6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a6a6a6"/>
            <x:strike val="0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c0504d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c0504d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c00000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c00000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c00000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c00000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c00000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c00000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c00000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c00000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c00000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c00000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a6a6a6"/>
            <x:strike val="0"/>
            <hs:strikeoutType val="0"/>
            <hs:strikeoutShape val="solid"/>
            <hs:strikeoutColor rgb="ffa6a6a6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a6a6a6"/>
            <x:strike val="0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c0504d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c0504d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c00000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c00000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c00000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c00000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c00000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c00000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a6a6a6"/>
            <x:strike val="0"/>
            <hs:strikeoutType val="0"/>
            <hs:strikeoutShape val="solid"/>
            <hs:strikeoutColor rgb="ffa6a6a6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a6a6a6"/>
            <x:strike val="0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c0504d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c0504d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c00000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c00000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c00000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c00000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c00000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c00000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c00000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c00000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c00000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c00000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a6a6a6"/>
            <x:strike val="0"/>
            <hs:strikeoutType val="0"/>
            <hs:strikeoutShape val="solid"/>
            <hs:strikeoutColor rgb="ffa6a6a6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a6a6a6"/>
            <x:strike val="0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c0504d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c0504d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c00000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c00000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c00000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c00000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c00000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c00000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c00000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c00000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c00000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c00000"/>
          </x:font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jpeg"  /></Relationships>
</file>

<file path=xl/drawings/drawing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9</xdr:col>
      <xdr:colOff>60960</xdr:colOff>
      <xdr:row>37</xdr:row>
      <xdr:rowOff>0</xdr:rowOff>
    </xdr:from>
    <xdr:to>
      <xdr:col>9</xdr:col>
      <xdr:colOff>1074420</xdr:colOff>
      <xdr:row>46</xdr:row>
      <xdr:rowOff>160020</xdr:rowOff>
    </xdr:to>
    <xdr:pic macro="" fPublished="0">
      <xdr:nvPicPr>
        <xdr:cNvPr id="6" name="그림 5"/>
        <xdr:cNvPicPr>
          <a:picLocks noChangeAspect="1"/>
        </xdr:cNvPicPr>
      </xdr:nvPicPr>
      <xdr:blipFill rotWithShape="1">
        <a:blip r:embed="rId1"/>
        <a:srcRect l="33800" t="21000" r="35200" b="29000"/>
        <a:stretch>
          <a:fillRect/>
        </a:stretch>
      </xdr:blipFill>
      <xdr:spPr>
        <a:xfrm>
          <a:off x="4714875" y="9515475"/>
          <a:ext cx="1266825" cy="2085975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3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/>
  <x:dimension ref="A1:N29"/>
  <x:sheetViews>
    <x:sheetView showGridLines="0" topLeftCell="A10" zoomScaleNormal="100" zoomScaleSheetLayoutView="75" workbookViewId="0">
      <x:selection activeCell="Q20" activeCellId="0" sqref="Q20:Q20"/>
    </x:sheetView>
  </x:sheetViews>
  <x:sheetFormatPr defaultColWidth="8.88671875" defaultRowHeight="13.19999999999999928946"/>
  <x:cols>
    <x:col min="1" max="7" width="2.5703125" style="1" customWidth="1"/>
    <x:col min="8" max="14" width="18.140625" style="1" customWidth="1"/>
    <x:col min="15" max="16384" width="9.140625" style="1"/>
  </x:cols>
  <x:sheetData>
    <x:row r="1" spans="2:14" ht="21.75" customHeight="1">
      <x:c r="B1" s="9"/>
      <x:c r="C1" s="9"/>
      <x:c r="D1" s="48">
        <x:v>2022</x:v>
      </x:c>
      <x:c r="E1" s="48"/>
      <x:c r="F1" s="48"/>
      <x:c r="G1" s="48"/>
      <x:c r="H1" s="49">
        <x:v>10</x:v>
      </x:c>
      <x:c r="M1" s="51"/>
      <x:c r="N1" s="2"/>
    </x:row>
    <x:row r="2" spans="1:14" ht="21.75" customHeight="1">
      <x:c r="A2" s="10"/>
      <x:c r="B2" s="10"/>
      <x:c r="C2" s="53" t="str">
        <x:f>TEXT(DATE(D1,H1,1)+1,"mmmm")</x:f>
        <x:v>October</x:v>
      </x:c>
      <x:c r="D2" s="53"/>
      <x:c r="E2" s="53"/>
      <x:c r="F2" s="53"/>
      <x:c r="G2" s="53"/>
      <x:c r="H2" s="50"/>
      <x:c r="I2" s="3"/>
      <x:c r="J2" s="3"/>
      <x:c r="K2" s="3"/>
      <x:c r="L2" s="3"/>
      <x:c r="M2" s="52"/>
      <x:c r="N2" s="4"/>
    </x:row>
    <x:row r="3" ht="10.5" customHeight="1"/>
    <x:row r="4" spans="1:14" ht="19.5" customHeight="1">
      <x:c r="A4" s="5"/>
      <x:c r="B4" s="6"/>
      <x:c r="C4" s="6"/>
      <x:c r="D4" s="6"/>
      <x:c r="E4" s="6"/>
      <x:c r="F4" s="6"/>
      <x:c r="G4" s="6"/>
      <x:c r="H4" s="11" t="s">
        <x:v>29</x:v>
      </x:c>
      <x:c r="I4" s="11" t="s">
        <x:v>24</x:v>
      </x:c>
      <x:c r="J4" s="11" t="s">
        <x:v>31</x:v>
      </x:c>
      <x:c r="K4" s="11" t="s">
        <x:v>25</x:v>
      </x:c>
      <x:c r="L4" s="11" t="s">
        <x:v>27</x:v>
      </x:c>
      <x:c r="M4" s="12" t="s">
        <x:v>26</x:v>
      </x:c>
      <x:c r="N4" s="13" t="s">
        <x:v>23</x:v>
      </x:c>
    </x:row>
    <x:row r="5" spans="1:14" ht="16.5" customHeight="1">
      <x:c r="A5" s="7"/>
      <x:c r="B5" s="8"/>
      <x:c r="C5" s="8"/>
      <x:c r="D5" s="8"/>
      <x:c r="E5" s="8"/>
      <x:c r="F5" s="8"/>
      <x:c r="G5" s="8"/>
      <x:c r="H5" s="16">
        <x:f>DATE(D1,H1,1)-WEEKDAY(DATE(D1,H1,1))+2</x:f>
        <x:v>44830</x:v>
      </x:c>
      <x:c r="I5" s="16">
        <x:f>$H$5+1</x:f>
        <x:v>44831</x:v>
      </x:c>
      <x:c r="J5" s="16">
        <x:f>$H$5+2</x:f>
        <x:v>44832</x:v>
      </x:c>
      <x:c r="K5" s="16">
        <x:f>$H$5+3</x:f>
        <x:v>44833</x:v>
      </x:c>
      <x:c r="L5" s="16">
        <x:f>$H$5+4</x:f>
        <x:v>44834</x:v>
      </x:c>
      <x:c r="M5" s="32">
        <x:f>$H$5+5</x:f>
        <x:v>44835</x:v>
      </x:c>
      <x:c r="N5" s="36">
        <x:f>$H$5+6</x:f>
        <x:v>44836</x:v>
      </x:c>
    </x:row>
    <x:row r="6" spans="1:14" ht="16.5" customHeight="1">
      <x:c r="A6" s="7"/>
      <x:c r="B6" s="8"/>
      <x:c r="C6" s="8"/>
      <x:c r="D6" s="8"/>
      <x:c r="E6" s="8"/>
      <x:c r="F6" s="8"/>
      <x:c r="G6" s="8"/>
      <x:c r="H6" s="17" t="str">
        <x:f>IFERROR(VLOOKUP(H5,#REF!,2,0),"")</x:f>
        <x:v/>
      </x:c>
      <x:c r="I6" s="17" t="str">
        <x:f>IFERROR(VLOOKUP(I5,#REF!,2,0),"")</x:f>
        <x:v/>
      </x:c>
      <x:c r="J6" s="17" t="str">
        <x:f>IFERROR(VLOOKUP(J5,#REF!,2,0),"")</x:f>
        <x:v/>
      </x:c>
      <x:c r="K6" s="17" t="str">
        <x:f>IFERROR(VLOOKUP(K5,#REF!,2,0),"")</x:f>
        <x:v/>
      </x:c>
      <x:c r="L6" s="17" t="str">
        <x:f>IFERROR(VLOOKUP(L5,#REF!,2,0),"")</x:f>
        <x:v/>
      </x:c>
      <x:c r="M6" s="33" t="str">
        <x:f>IFERROR(VLOOKUP(M5,#REF!,2,0),"")</x:f>
        <x:v/>
      </x:c>
      <x:c r="N6" s="37" t="str">
        <x:f>IFERROR(VLOOKUP(N5,#REF!,2,0),"")</x:f>
        <x:v/>
      </x:c>
    </x:row>
    <x:row r="7" spans="1:14" ht="16.5" customHeight="1">
      <x:c r="A7" s="7"/>
      <x:c r="B7" s="8"/>
      <x:c r="C7" s="8"/>
      <x:c r="D7" s="8"/>
      <x:c r="E7" s="8"/>
      <x:c r="F7" s="8"/>
      <x:c r="G7" s="8"/>
      <x:c r="H7" s="17"/>
      <x:c r="I7" s="17"/>
      <x:c r="J7" s="17"/>
      <x:c r="K7" s="17"/>
      <x:c r="L7" s="17"/>
      <x:c r="M7" s="33"/>
      <x:c r="N7" s="37"/>
    </x:row>
    <x:row r="8" spans="1:14" ht="16.5" customHeight="1">
      <x:c r="A8" s="7"/>
      <x:c r="B8" s="8"/>
      <x:c r="C8" s="8"/>
      <x:c r="D8" s="8"/>
      <x:c r="E8" s="8"/>
      <x:c r="F8" s="8"/>
      <x:c r="G8" s="8"/>
      <x:c r="H8" s="17"/>
      <x:c r="I8" s="17"/>
      <x:c r="J8" s="17"/>
      <x:c r="K8" s="17"/>
      <x:c r="L8" s="17"/>
      <x:c r="M8" s="33"/>
      <x:c r="N8" s="37"/>
    </x:row>
    <x:row r="9" spans="1:14" ht="16.5" customHeight="1">
      <x:c r="A9" s="7"/>
      <x:c r="B9" s="8"/>
      <x:c r="C9" s="8"/>
      <x:c r="D9" s="8"/>
      <x:c r="E9" s="8"/>
      <x:c r="F9" s="8"/>
      <x:c r="G9" s="8"/>
      <x:c r="H9" s="17"/>
      <x:c r="I9" s="17"/>
      <x:c r="J9" s="17"/>
      <x:c r="K9" s="17"/>
      <x:c r="L9" s="17"/>
      <x:c r="M9" s="33"/>
      <x:c r="N9" s="37"/>
    </x:row>
    <x:row r="10" spans="1:14" ht="16.5" customHeight="1">
      <x:c r="A10" s="7"/>
      <x:c r="B10" s="8"/>
      <x:c r="C10" s="8"/>
      <x:c r="D10" s="8"/>
      <x:c r="E10" s="8"/>
      <x:c r="F10" s="8"/>
      <x:c r="G10" s="8"/>
      <x:c r="H10" s="38">
        <x:f>$H$5+7</x:f>
        <x:v>44837</x:v>
      </x:c>
      <x:c r="I10" s="18">
        <x:f>$H$5+8</x:f>
        <x:v>44838</x:v>
      </x:c>
      <x:c r="J10" s="18">
        <x:f>$H$5+9</x:f>
        <x:v>44839</x:v>
      </x:c>
      <x:c r="K10" s="18">
        <x:f>$H$5+10</x:f>
        <x:v>44840</x:v>
      </x:c>
      <x:c r="L10" s="18">
        <x:f>$H$5+11</x:f>
        <x:v>44841</x:v>
      </x:c>
      <x:c r="M10" s="34">
        <x:f>$H$5+12</x:f>
        <x:v>44842</x:v>
      </x:c>
      <x:c r="N10" s="38">
        <x:f>$H$5+13</x:f>
        <x:v>44843</x:v>
      </x:c>
    </x:row>
    <x:row r="11" spans="1:14" ht="16.5" customHeight="1">
      <x:c r="A11" s="7"/>
      <x:c r="B11" s="8"/>
      <x:c r="C11" s="8"/>
      <x:c r="D11" s="8"/>
      <x:c r="E11" s="8"/>
      <x:c r="F11" s="8"/>
      <x:c r="G11" s="8"/>
      <x:c r="H11" s="37" t="str">
        <x:f>IFERROR(VLOOKUP(H10,#REF!,2,0),"")</x:f>
        <x:v/>
      </x:c>
      <x:c r="I11" s="17" t="str">
        <x:f>IFERROR(VLOOKUP(I10,#REF!,2,0),"")</x:f>
        <x:v/>
      </x:c>
      <x:c r="J11" s="17" t="str">
        <x:f>IFERROR(VLOOKUP(J10,#REF!,2,0),"")</x:f>
        <x:v/>
      </x:c>
      <x:c r="K11" s="17" t="str">
        <x:f>IFERROR(VLOOKUP(K10,#REF!,2,0),"")</x:f>
        <x:v/>
      </x:c>
      <x:c r="L11" s="17" t="str">
        <x:f>IFERROR(VLOOKUP(L10,#REF!,2,0),"")</x:f>
        <x:v/>
      </x:c>
      <x:c r="M11" s="33" t="str">
        <x:f>IFERROR(VLOOKUP(M10,#REF!,2,0),"")</x:f>
        <x:v/>
      </x:c>
      <x:c r="N11" s="37" t="str">
        <x:f>IFERROR(VLOOKUP(N10,#REF!,2,0),"")</x:f>
        <x:v/>
      </x:c>
    </x:row>
    <x:row r="12" spans="1:14" ht="16.5" customHeight="1">
      <x:c r="A12" s="7"/>
      <x:c r="B12" s="8"/>
      <x:c r="C12" s="8"/>
      <x:c r="D12" s="8"/>
      <x:c r="E12" s="8"/>
      <x:c r="F12" s="8"/>
      <x:c r="G12" s="8"/>
      <x:c r="H12" s="37" t="str">
        <x:f>IFERROR(VLOOKUP($N$1&amp;H10,#REF!,2,0),"")</x:f>
        <x:v/>
      </x:c>
      <x:c r="I12" s="17" t="str">
        <x:f>IFERROR(VLOOKUP($N$1&amp;I10,#REF!,2,0),"")</x:f>
        <x:v/>
      </x:c>
      <x:c r="J12" s="17" t="str">
        <x:f>IFERROR(VLOOKUP($N$1&amp;J10,#REF!,2,0),"")</x:f>
        <x:v/>
      </x:c>
      <x:c r="K12" s="17" t="str">
        <x:f>IFERROR(VLOOKUP($N$1&amp;K10,#REF!,2,0),"")</x:f>
        <x:v/>
      </x:c>
      <x:c r="L12" s="17" t="str">
        <x:f>IFERROR(VLOOKUP($N$1&amp;L10,#REF!,2,0),"")</x:f>
        <x:v/>
      </x:c>
      <x:c r="M12" s="33" t="str">
        <x:f>IFERROR(VLOOKUP($N$1&amp;M10,#REF!,2,0),"")</x:f>
        <x:v/>
      </x:c>
      <x:c r="N12" s="37" t="str">
        <x:f>IFERROR(VLOOKUP($N$1&amp;N10,#REF!,2,0),"")</x:f>
        <x:v/>
      </x:c>
    </x:row>
    <x:row r="13" spans="1:14" ht="16.5" customHeight="1">
      <x:c r="A13" s="7"/>
      <x:c r="B13" s="8"/>
      <x:c r="C13" s="8"/>
      <x:c r="D13" s="8"/>
      <x:c r="E13" s="8"/>
      <x:c r="F13" s="8"/>
      <x:c r="G13" s="8"/>
      <x:c r="H13" s="37"/>
      <x:c r="I13" s="17"/>
      <x:c r="J13" s="17"/>
      <x:c r="K13" s="17"/>
      <x:c r="L13" s="17"/>
      <x:c r="M13" s="33"/>
      <x:c r="N13" s="37"/>
    </x:row>
    <x:row r="14" spans="1:14" ht="16.5" customHeight="1">
      <x:c r="A14" s="7"/>
      <x:c r="B14" s="8"/>
      <x:c r="C14" s="8"/>
      <x:c r="D14" s="8"/>
      <x:c r="E14" s="8"/>
      <x:c r="F14" s="8"/>
      <x:c r="G14" s="8"/>
      <x:c r="H14" s="39"/>
      <x:c r="I14" s="19"/>
      <x:c r="J14" s="19"/>
      <x:c r="K14" s="19"/>
      <x:c r="L14" s="19"/>
      <x:c r="M14" s="35"/>
      <x:c r="N14" s="39"/>
    </x:row>
    <x:row r="15" spans="1:14" ht="16.5" customHeight="1">
      <x:c r="A15" s="7"/>
      <x:c r="B15" s="8"/>
      <x:c r="C15" s="8"/>
      <x:c r="D15" s="8"/>
      <x:c r="E15" s="8"/>
      <x:c r="F15" s="8"/>
      <x:c r="G15" s="8"/>
      <x:c r="H15" s="36">
        <x:f>$H$5+14</x:f>
        <x:v>44844</x:v>
      </x:c>
      <x:c r="I15" s="16">
        <x:f>$H$5+15</x:f>
        <x:v>44845</x:v>
      </x:c>
      <x:c r="J15" s="16">
        <x:f>$H$5+16</x:f>
        <x:v>44846</x:v>
      </x:c>
      <x:c r="K15" s="16">
        <x:f>$H$5+17</x:f>
        <x:v>44847</x:v>
      </x:c>
      <x:c r="L15" s="16">
        <x:f>$H$5+18</x:f>
        <x:v>44848</x:v>
      </x:c>
      <x:c r="M15" s="32">
        <x:f>$H$5+19</x:f>
        <x:v>44849</x:v>
      </x:c>
      <x:c r="N15" s="36">
        <x:f>$H$5+20</x:f>
        <x:v>44850</x:v>
      </x:c>
    </x:row>
    <x:row r="16" spans="1:14" ht="16.5" customHeight="1">
      <x:c r="A16" s="7"/>
      <x:c r="B16" s="8"/>
      <x:c r="C16" s="8"/>
      <x:c r="D16" s="8"/>
      <x:c r="E16" s="8"/>
      <x:c r="F16" s="8"/>
      <x:c r="G16" s="8"/>
      <x:c r="H16" s="37" t="str">
        <x:f>IFERROR(VLOOKUP(H15,#REF!,2,0),"")</x:f>
        <x:v/>
      </x:c>
      <x:c r="I16" s="17" t="str">
        <x:f>IFERROR(VLOOKUP(I15,#REF!,2,0),"")</x:f>
        <x:v/>
      </x:c>
      <x:c r="J16" s="17" t="str">
        <x:f>IFERROR(VLOOKUP(J15,#REF!,2,0),"")</x:f>
        <x:v/>
      </x:c>
      <x:c r="K16" s="17" t="str">
        <x:f>IFERROR(VLOOKUP(K15,#REF!,2,0),"")</x:f>
        <x:v/>
      </x:c>
      <x:c r="L16" s="17" t="str">
        <x:f>IFERROR(VLOOKUP(L15,#REF!,2,0),"")</x:f>
        <x:v/>
      </x:c>
      <x:c r="M16" s="33" t="str">
        <x:f>IFERROR(VLOOKUP(M15,#REF!,2,0),"")</x:f>
        <x:v/>
      </x:c>
      <x:c r="N16" s="37" t="str">
        <x:f>IFERROR(VLOOKUP(N15,#REF!,2,0),"")</x:f>
        <x:v/>
      </x:c>
    </x:row>
    <x:row r="17" spans="1:14" ht="16.5" customHeight="1">
      <x:c r="A17" s="7"/>
      <x:c r="B17" s="8"/>
      <x:c r="C17" s="8"/>
      <x:c r="D17" s="8"/>
      <x:c r="E17" s="8"/>
      <x:c r="F17" s="8"/>
      <x:c r="G17" s="8"/>
      <x:c r="H17" s="37" t="str">
        <x:f>IFERROR(VLOOKUP($N$1&amp;H15,#REF!,2,0),"")</x:f>
        <x:v/>
      </x:c>
      <x:c r="I17" s="17" t="str">
        <x:f>IFERROR(VLOOKUP($N$1&amp;I15,#REF!,2,0),"")</x:f>
        <x:v/>
      </x:c>
      <x:c r="J17" s="17" t="str">
        <x:f>IFERROR(VLOOKUP($N$1&amp;J15,#REF!,2,0),"")</x:f>
        <x:v/>
      </x:c>
      <x:c r="K17" s="17" t="str">
        <x:f>IFERROR(VLOOKUP($N$1&amp;K15,#REF!,2,0),"")</x:f>
        <x:v/>
      </x:c>
      <x:c r="L17" s="17" t="str">
        <x:f>IFERROR(VLOOKUP($N$1&amp;L15,#REF!,2,0),"")</x:f>
        <x:v/>
      </x:c>
      <x:c r="M17" s="33" t="str">
        <x:f>IFERROR(VLOOKUP($N$1&amp;M15,#REF!,2,0),"")</x:f>
        <x:v/>
      </x:c>
      <x:c r="N17" s="37" t="str">
        <x:f>IFERROR(VLOOKUP($N$1&amp;N15,#REF!,2,0),"")</x:f>
        <x:v/>
      </x:c>
    </x:row>
    <x:row r="18" spans="1:14" ht="16.5" customHeight="1">
      <x:c r="A18" s="7"/>
      <x:c r="B18" s="8"/>
      <x:c r="C18" s="8"/>
      <x:c r="D18" s="8"/>
      <x:c r="E18" s="8"/>
      <x:c r="F18" s="8"/>
      <x:c r="G18" s="8"/>
      <x:c r="H18" s="37"/>
      <x:c r="I18" s="17"/>
      <x:c r="J18" s="17"/>
      <x:c r="K18" s="17"/>
      <x:c r="L18" s="17"/>
      <x:c r="M18" s="33"/>
      <x:c r="N18" s="37"/>
    </x:row>
    <x:row r="19" spans="1:14" ht="16.5" customHeight="1">
      <x:c r="A19" s="7"/>
      <x:c r="B19" s="8"/>
      <x:c r="C19" s="8"/>
      <x:c r="D19" s="8"/>
      <x:c r="E19" s="8"/>
      <x:c r="F19" s="8"/>
      <x:c r="G19" s="8"/>
      <x:c r="H19" s="39"/>
      <x:c r="I19" s="19"/>
      <x:c r="J19" s="19"/>
      <x:c r="K19" s="19"/>
      <x:c r="L19" s="19"/>
      <x:c r="M19" s="35"/>
      <x:c r="N19" s="39"/>
    </x:row>
    <x:row r="20" spans="1:14" ht="16.5" customHeight="1">
      <x:c r="A20" s="7"/>
      <x:c r="B20" s="8"/>
      <x:c r="C20" s="8"/>
      <x:c r="D20" s="8"/>
      <x:c r="E20" s="8"/>
      <x:c r="F20" s="8"/>
      <x:c r="G20" s="8"/>
      <x:c r="H20" s="16">
        <x:f>$H$5+21</x:f>
        <x:v>44851</x:v>
      </x:c>
      <x:c r="I20" s="16">
        <x:f>$H$5+22</x:f>
        <x:v>44852</x:v>
      </x:c>
      <x:c r="J20" s="16">
        <x:f>$H$5+23</x:f>
        <x:v>44853</x:v>
      </x:c>
      <x:c r="K20" s="16">
        <x:f>$H$5+24</x:f>
        <x:v>44854</x:v>
      </x:c>
      <x:c r="L20" s="16">
        <x:f>$H$5+25</x:f>
        <x:v>44855</x:v>
      </x:c>
      <x:c r="M20" s="32">
        <x:f>$H$5+26</x:f>
        <x:v>44856</x:v>
      </x:c>
      <x:c r="N20" s="36">
        <x:f>$H$5+27</x:f>
        <x:v>44857</x:v>
      </x:c>
    </x:row>
    <x:row r="21" spans="1:14" ht="16.5" customHeight="1">
      <x:c r="A21" s="7"/>
      <x:c r="B21" s="8"/>
      <x:c r="C21" s="8"/>
      <x:c r="D21" s="8"/>
      <x:c r="E21" s="8"/>
      <x:c r="F21" s="8"/>
      <x:c r="G21" s="8"/>
      <x:c r="H21" s="17" t="str">
        <x:f>IFERROR(VLOOKUP(H20,#REF!,2,0),"")</x:f>
        <x:v/>
      </x:c>
      <x:c r="I21" s="64" t="s">
        <x:v>32</x:v>
      </x:c>
      <x:c r="J21" s="46"/>
      <x:c r="K21" s="44"/>
      <x:c r="L21" s="61" t="str">
        <x:f>IFERROR(VLOOKUP(L20,#REF!,2,0),"")</x:f>
        <x:v/>
      </x:c>
      <x:c r="M21" s="57"/>
      <x:c r="N21" s="59"/>
    </x:row>
    <x:row r="22" spans="1:14" ht="16.5" customHeight="1">
      <x:c r="A22" s="7"/>
      <x:c r="B22" s="8"/>
      <x:c r="C22" s="8"/>
      <x:c r="D22" s="8"/>
      <x:c r="E22" s="8"/>
      <x:c r="F22" s="8"/>
      <x:c r="G22" s="8"/>
      <x:c r="H22" s="17"/>
      <x:c r="I22" s="64"/>
      <x:c r="J22" s="46"/>
      <x:c r="K22" s="44"/>
      <x:c r="L22" s="61"/>
      <x:c r="M22" s="57"/>
      <x:c r="N22" s="59"/>
    </x:row>
    <x:row r="23" spans="1:14" ht="16.5" customHeight="1">
      <x:c r="A23" s="7"/>
      <x:c r="H23" s="17"/>
      <x:c r="I23" s="73" t="s">
        <x:v>33</x:v>
      </x:c>
      <x:c r="J23" s="46"/>
      <x:c r="K23" s="44"/>
      <x:c r="L23" s="61"/>
      <x:c r="M23" s="57"/>
      <x:c r="N23" s="59"/>
    </x:row>
    <x:row r="24" spans="1:14" ht="16.5" customHeight="1">
      <x:c r="A24" s="54" t="str">
        <x:f>TEXT(DATE(D1,H1+1,1),"mmmm")</x:f>
        <x:v>November</x:v>
      </x:c>
      <x:c r="B24" s="55"/>
      <x:c r="C24" s="55"/>
      <x:c r="D24" s="55"/>
      <x:c r="E24" s="55"/>
      <x:c r="F24" s="55"/>
      <x:c r="G24" s="56"/>
      <x:c r="H24" s="19"/>
      <x:c r="I24" s="74"/>
      <x:c r="J24" s="47"/>
      <x:c r="K24" s="45"/>
      <x:c r="L24" s="72"/>
      <x:c r="M24" s="58"/>
      <x:c r="N24" s="60"/>
    </x:row>
    <x:row r="25" spans="1:14" ht="16.5" customHeight="1">
      <x:c r="A25" s="20" t="s">
        <x:v>9</x:v>
      </x:c>
      <x:c r="B25" s="20" t="s">
        <x:v>5</x:v>
      </x:c>
      <x:c r="C25" s="20" t="s">
        <x:v>4</x:v>
      </x:c>
      <x:c r="D25" s="20" t="s">
        <x:v>5</x:v>
      </x:c>
      <x:c r="E25" s="20" t="s">
        <x:v>3</x:v>
      </x:c>
      <x:c r="F25" s="25" t="s">
        <x:v>7</x:v>
      </x:c>
      <x:c r="G25" s="24" t="s">
        <x:v>7</x:v>
      </x:c>
      <x:c r="H25" s="16">
        <x:f>$H$5+28</x:f>
        <x:v>44858</x:v>
      </x:c>
      <x:c r="I25" s="16">
        <x:f>$H$5+29</x:f>
        <x:v>44859</x:v>
      </x:c>
      <x:c r="J25" s="16">
        <x:f>$H$5+30</x:f>
        <x:v>44860</x:v>
      </x:c>
      <x:c r="K25" s="16">
        <x:f>$H$5+31</x:f>
        <x:v>44861</x:v>
      </x:c>
      <x:c r="L25" s="16">
        <x:f>$H$5+32</x:f>
        <x:v>44862</x:v>
      </x:c>
      <x:c r="M25" s="32">
        <x:f>$H$5+33</x:f>
        <x:v>44863</x:v>
      </x:c>
      <x:c r="N25" s="36">
        <x:f>$H$5+34</x:f>
        <x:v>44864</x:v>
      </x:c>
    </x:row>
    <x:row r="26" spans="1:14" ht="16.5" customHeight="1">
      <x:c r="A26" s="21">
        <x:f>DATE(D1,H1+1,1)-WEEKDAY(DATE(D1,H1+1,1))+2</x:f>
        <x:v>44865</x:v>
      </x:c>
      <x:c r="B26" s="21">
        <x:f>$A$26+1</x:f>
        <x:v>44866</x:v>
      </x:c>
      <x:c r="C26" s="21">
        <x:f>$A$26+2</x:f>
        <x:v>44867</x:v>
      </x:c>
      <x:c r="D26" s="21">
        <x:f>$A$26+3</x:f>
        <x:v>44868</x:v>
      </x:c>
      <x:c r="E26" s="21">
        <x:f>$A$26+4</x:f>
        <x:v>44869</x:v>
      </x:c>
      <x:c r="F26" s="23">
        <x:f>$A$26+5</x:f>
        <x:v>44870</x:v>
      </x:c>
      <x:c r="G26" s="22">
        <x:f>$A$26+6</x:f>
        <x:v>44871</x:v>
      </x:c>
      <x:c r="H26" s="61"/>
      <x:c r="I26" s="64"/>
      <x:c r="J26" s="62"/>
      <x:c r="K26" s="61"/>
      <x:c r="L26" s="61"/>
      <x:c r="M26" s="57"/>
      <x:c r="N26" s="69" t="s">
        <x:v>2</x:v>
      </x:c>
    </x:row>
    <x:row r="27" spans="1:14" ht="16.5" customHeight="1">
      <x:c r="A27" s="21">
        <x:f>$A$26+7</x:f>
        <x:v>44872</x:v>
      </x:c>
      <x:c r="B27" s="21">
        <x:f>$A$26+8</x:f>
        <x:v>44873</x:v>
      </x:c>
      <x:c r="C27" s="21">
        <x:f>$A$26+9</x:f>
        <x:v>44874</x:v>
      </x:c>
      <x:c r="D27" s="21">
        <x:f>$A$26+10</x:f>
        <x:v>44875</x:v>
      </x:c>
      <x:c r="E27" s="21">
        <x:f>$A$26+11</x:f>
        <x:v>44876</x:v>
      </x:c>
      <x:c r="F27" s="23">
        <x:f>$A$26+12</x:f>
        <x:v>44877</x:v>
      </x:c>
      <x:c r="G27" s="22">
        <x:f>$A$26+13</x:f>
        <x:v>44878</x:v>
      </x:c>
      <x:c r="H27" s="62"/>
      <x:c r="I27" s="65"/>
      <x:c r="J27" s="62"/>
      <x:c r="K27" s="62"/>
      <x:c r="L27" s="62"/>
      <x:c r="M27" s="67"/>
      <x:c r="N27" s="70"/>
    </x:row>
    <x:row r="28" spans="1:14" ht="16.5" customHeight="1">
      <x:c r="A28" s="21">
        <x:f>$A$26+14</x:f>
        <x:v>44879</x:v>
      </x:c>
      <x:c r="B28" s="21">
        <x:f>$A$26+15</x:f>
        <x:v>44880</x:v>
      </x:c>
      <x:c r="C28" s="21">
        <x:f>$A$26+16</x:f>
        <x:v>44881</x:v>
      </x:c>
      <x:c r="D28" s="21">
        <x:f>$A$26+17</x:f>
        <x:v>44882</x:v>
      </x:c>
      <x:c r="E28" s="21">
        <x:f>$A$26+18</x:f>
        <x:v>44883</x:v>
      </x:c>
      <x:c r="F28" s="23">
        <x:f>$A$26+19</x:f>
        <x:v>44884</x:v>
      </x:c>
      <x:c r="G28" s="22">
        <x:f>$A$26+20</x:f>
        <x:v>44885</x:v>
      </x:c>
      <x:c r="H28" s="62"/>
      <x:c r="I28" s="65"/>
      <x:c r="J28" s="62"/>
      <x:c r="K28" s="62"/>
      <x:c r="L28" s="62"/>
      <x:c r="M28" s="67"/>
      <x:c r="N28" s="70"/>
    </x:row>
    <x:row r="29" spans="1:14" ht="16.5" customHeight="1">
      <x:c r="A29" s="26">
        <x:f>$A$26+21</x:f>
        <x:v>44886</x:v>
      </x:c>
      <x:c r="B29" s="26">
        <x:f>$A$26+22</x:f>
        <x:v>44887</x:v>
      </x:c>
      <x:c r="C29" s="26">
        <x:f>$A$26+23</x:f>
        <x:v>44888</x:v>
      </x:c>
      <x:c r="D29" s="26">
        <x:f>$A$26+24</x:f>
        <x:v>44889</x:v>
      </x:c>
      <x:c r="E29" s="26">
        <x:f>$A$26+25</x:f>
        <x:v>44890</x:v>
      </x:c>
      <x:c r="F29" s="27">
        <x:f>$A$26+26</x:f>
        <x:v>44891</x:v>
      </x:c>
      <x:c r="G29" s="28">
        <x:f>$A$26+27</x:f>
        <x:v>44892</x:v>
      </x:c>
      <x:c r="H29" s="63"/>
      <x:c r="I29" s="66"/>
      <x:c r="J29" s="63"/>
      <x:c r="K29" s="63"/>
      <x:c r="L29" s="63"/>
      <x:c r="M29" s="68"/>
      <x:c r="N29" s="71"/>
    </x:row>
  </x:sheetData>
  <x:mergeCells count="17">
    <x:mergeCell ref="D1:G1"/>
    <x:mergeCell ref="H1:H2"/>
    <x:mergeCell ref="M1:M2"/>
    <x:mergeCell ref="C2:G2"/>
    <x:mergeCell ref="A24:G24"/>
    <x:mergeCell ref="M21:M24"/>
    <x:mergeCell ref="N21:N24"/>
    <x:mergeCell ref="H26:H29"/>
    <x:mergeCell ref="I26:I29"/>
    <x:mergeCell ref="J26:J29"/>
    <x:mergeCell ref="K26:K29"/>
    <x:mergeCell ref="L26:L29"/>
    <x:mergeCell ref="M26:M29"/>
    <x:mergeCell ref="N26:N29"/>
    <x:mergeCell ref="L21:L24"/>
    <x:mergeCell ref="I21:I22"/>
    <x:mergeCell ref="I23:I24"/>
  </x:mergeCells>
  <x:conditionalFormatting sqref="H21:J21 L21:N21">
    <x:cfRule type="notContainsBlanks" dxfId="56" priority="16">
      <x:formula>LEN(TRIM(H21))&gt;0</x:formula>
    </x:cfRule>
  </x:conditionalFormatting>
  <x:conditionalFormatting sqref="H7:N7 L6:N6">
    <x:cfRule type="notContainsBlanks" dxfId="55" priority="15">
      <x:formula>LEN(TRIM(H6))&gt;0</x:formula>
    </x:cfRule>
  </x:conditionalFormatting>
  <x:conditionalFormatting sqref="H12:N12">
    <x:cfRule type="notContainsBlanks" dxfId="54" priority="14">
      <x:formula>LEN(TRIM(H12))&gt;0</x:formula>
    </x:cfRule>
  </x:conditionalFormatting>
  <x:conditionalFormatting sqref="H17:N17">
    <x:cfRule type="notContainsBlanks" dxfId="53" priority="13">
      <x:formula>LEN(TRIM(H17))&gt;0</x:formula>
    </x:cfRule>
  </x:conditionalFormatting>
  <x:conditionalFormatting sqref="J26:J26">
    <x:cfRule type="notContainsBlanks" dxfId="52" priority="12">
      <x:formula>LEN(TRIM(J26))&gt;0</x:formula>
    </x:cfRule>
  </x:conditionalFormatting>
  <x:conditionalFormatting sqref="H5:N5 H7:N20 H21:J21 L21:N21 H22:H24 H25:N26 L6:N6 J26:J26">
    <x:cfRule type="expression" dxfId="49" priority="11">
      <x:formula>MONTH(H5)&lt;&gt;$H$1</x:formula>
    </x:cfRule>
    <x:cfRule type="expression" dxfId="50" priority="10">
      <x:formula>TEXT(H5,"aaa")="토"</x:formula>
    </x:cfRule>
    <x:cfRule type="expression" dxfId="51" priority="9">
      <x:formula>TEXT(H5,"aaa")="일"</x:formula>
    </x:cfRule>
  </x:conditionalFormatting>
  <x:conditionalFormatting sqref="H11:N11">
    <x:cfRule type="notContainsBlanks" dxfId="48" priority="8">
      <x:formula>LEN(TRIM(H11))&gt;0</x:formula>
    </x:cfRule>
  </x:conditionalFormatting>
  <x:conditionalFormatting sqref="H16:N16">
    <x:cfRule type="notContainsBlanks" dxfId="47" priority="7">
      <x:formula>LEN(TRIM(H16))&gt;0</x:formula>
    </x:cfRule>
  </x:conditionalFormatting>
  <x:conditionalFormatting sqref="H21:J21 L21:N21">
    <x:cfRule type="notContainsBlanks" dxfId="46" priority="6">
      <x:formula>LEN(TRIM(H21))&gt;0</x:formula>
    </x:cfRule>
  </x:conditionalFormatting>
  <x:conditionalFormatting sqref="H26:N26 J26:J26">
    <x:cfRule type="notContainsBlanks" dxfId="45" priority="5">
      <x:formula>LEN(TRIM(H26))&gt;0</x:formula>
    </x:cfRule>
  </x:conditionalFormatting>
  <x:conditionalFormatting sqref="H6:K6">
    <x:cfRule type="notContainsBlanks" dxfId="44" priority="4">
      <x:formula>LEN(TRIM(H6))&gt;0</x:formula>
    </x:cfRule>
  </x:conditionalFormatting>
  <x:conditionalFormatting sqref="H6:K6">
    <x:cfRule type="expression" dxfId="41" priority="3">
      <x:formula>MONTH(H6)&lt;&gt;$H$1</x:formula>
    </x:cfRule>
    <x:cfRule type="expression" dxfId="42" priority="2">
      <x:formula>TEXT(H6,"aaa")="토"</x:formula>
    </x:cfRule>
    <x:cfRule type="expression" dxfId="43" priority="1">
      <x:formula>TEXT(H6,"aaa")="일"</x:formula>
    </x:cfRule>
  </x:conditionalFormatting>
  <x:printOptions horizontalCentered="1" verticalCentered="0" headings="0" gridLines="0" gridLinesSet="1"/>
  <x:pageMargins left="0.23597222566604614258" right="0.23597222566604614258" top="0" bottom="0.19666667282581329346" header="0.31486111879348754883" footer="0.31486111879348754883"/>
  <x:pageSetup paperSize="9" scale="100" firstPageNumber="1" fitToWidth="1" fitToHeight="1" orientation="landscape" usePrinterDefaults="1" blackAndWhite="0" draft="0" useFirstPageNumber="0" horizontalDpi="300" verticalDpi="3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/>
  <x:dimension ref="A1:N29"/>
  <x:sheetViews>
    <x:sheetView showGridLines="0" tabSelected="1" topLeftCell="A7" zoomScaleNormal="100" zoomScaleSheetLayoutView="75" workbookViewId="0">
      <x:selection activeCell="P19" activeCellId="0" sqref="P19:P19"/>
    </x:sheetView>
  </x:sheetViews>
  <x:sheetFormatPr defaultColWidth="8.88671875" defaultRowHeight="13.19999999999999928946"/>
  <x:cols>
    <x:col min="1" max="7" width="2.5703125" style="1" customWidth="1"/>
    <x:col min="8" max="14" width="18.140625" style="1" customWidth="1"/>
    <x:col min="15" max="16384" width="9.140625" style="1"/>
  </x:cols>
  <x:sheetData>
    <x:row r="1" spans="2:14" ht="21.75" customHeight="1">
      <x:c r="B1" s="9"/>
      <x:c r="C1" s="9"/>
      <x:c r="D1" s="48">
        <x:v>2022</x:v>
      </x:c>
      <x:c r="E1" s="48"/>
      <x:c r="F1" s="48"/>
      <x:c r="G1" s="48"/>
      <x:c r="H1" s="49">
        <x:v>11</x:v>
      </x:c>
      <x:c r="M1" s="51"/>
      <x:c r="N1" s="2"/>
    </x:row>
    <x:row r="2" spans="1:14" ht="21.75" customHeight="1">
      <x:c r="A2" s="10"/>
      <x:c r="B2" s="10"/>
      <x:c r="C2" s="53" t="str">
        <x:f>TEXT(DATE(D1,H1,1)+1,"mmmm")</x:f>
        <x:v>November</x:v>
      </x:c>
      <x:c r="D2" s="53"/>
      <x:c r="E2" s="53"/>
      <x:c r="F2" s="53"/>
      <x:c r="G2" s="53"/>
      <x:c r="H2" s="50"/>
      <x:c r="I2" s="3"/>
      <x:c r="J2" s="3"/>
      <x:c r="K2" s="3"/>
      <x:c r="L2" s="3"/>
      <x:c r="M2" s="52"/>
      <x:c r="N2" s="4"/>
    </x:row>
    <x:row r="3" ht="10.5" customHeight="1"/>
    <x:row r="4" spans="1:14" ht="19.5" customHeight="1">
      <x:c r="A4" s="5"/>
      <x:c r="B4" s="6"/>
      <x:c r="C4" s="6"/>
      <x:c r="D4" s="6"/>
      <x:c r="E4" s="6"/>
      <x:c r="F4" s="6"/>
      <x:c r="G4" s="6"/>
      <x:c r="H4" s="11" t="s">
        <x:v>29</x:v>
      </x:c>
      <x:c r="I4" s="11" t="s">
        <x:v>24</x:v>
      </x:c>
      <x:c r="J4" s="11" t="s">
        <x:v>31</x:v>
      </x:c>
      <x:c r="K4" s="11" t="s">
        <x:v>25</x:v>
      </x:c>
      <x:c r="L4" s="11" t="s">
        <x:v>27</x:v>
      </x:c>
      <x:c r="M4" s="12" t="s">
        <x:v>26</x:v>
      </x:c>
      <x:c r="N4" s="13" t="s">
        <x:v>23</x:v>
      </x:c>
    </x:row>
    <x:row r="5" spans="1:14" ht="16.5" customHeight="1">
      <x:c r="A5" s="7"/>
      <x:c r="B5" s="8"/>
      <x:c r="C5" s="8"/>
      <x:c r="D5" s="8"/>
      <x:c r="E5" s="8"/>
      <x:c r="F5" s="8"/>
      <x:c r="G5" s="8"/>
      <x:c r="H5" s="16">
        <x:f>DATE(D1,H1,1)-WEEKDAY(DATE(D1,H1,1))+2</x:f>
        <x:v>44865</x:v>
      </x:c>
      <x:c r="I5" s="16">
        <x:f>$H$5+1</x:f>
        <x:v>44866</x:v>
      </x:c>
      <x:c r="J5" s="16">
        <x:f>$H$5+2</x:f>
        <x:v>44867</x:v>
      </x:c>
      <x:c r="K5" s="16">
        <x:f>$H$5+3</x:f>
        <x:v>44868</x:v>
      </x:c>
      <x:c r="L5" s="16">
        <x:f>$H$5+4</x:f>
        <x:v>44869</x:v>
      </x:c>
      <x:c r="M5" s="32">
        <x:f>$H$5+5</x:f>
        <x:v>44870</x:v>
      </x:c>
      <x:c r="N5" s="36">
        <x:f>$H$5+6</x:f>
        <x:v>44871</x:v>
      </x:c>
    </x:row>
    <x:row r="6" spans="1:14" ht="16.5" customHeight="1">
      <x:c r="A6" s="7"/>
      <x:c r="B6" s="8"/>
      <x:c r="C6" s="8"/>
      <x:c r="D6" s="8"/>
      <x:c r="E6" s="8"/>
      <x:c r="F6" s="8"/>
      <x:c r="G6" s="8"/>
      <x:c r="H6" s="64"/>
      <x:c r="I6" s="79" t="s">
        <x:v>19</x:v>
      </x:c>
      <x:c r="J6" s="80"/>
      <x:c r="K6" s="81"/>
      <x:c r="L6" s="64"/>
      <x:c r="M6" s="82" t="s">
        <x:v>12</x:v>
      </x:c>
      <x:c r="N6" s="83"/>
    </x:row>
    <x:row r="7" spans="1:14" ht="16.5" customHeight="1">
      <x:c r="A7" s="7"/>
      <x:c r="B7" s="8"/>
      <x:c r="C7" s="8"/>
      <x:c r="D7" s="8"/>
      <x:c r="E7" s="8"/>
      <x:c r="F7" s="8"/>
      <x:c r="G7" s="8"/>
      <x:c r="H7" s="64"/>
      <x:c r="I7" s="79"/>
      <x:c r="J7" s="80"/>
      <x:c r="K7" s="81"/>
      <x:c r="L7" s="64"/>
      <x:c r="M7" s="82"/>
      <x:c r="N7" s="83"/>
    </x:row>
    <x:row r="8" spans="1:14" ht="16.5" customHeight="1">
      <x:c r="A8" s="7"/>
      <x:c r="B8" s="8"/>
      <x:c r="C8" s="8"/>
      <x:c r="D8" s="8"/>
      <x:c r="E8" s="8"/>
      <x:c r="F8" s="8"/>
      <x:c r="G8" s="8"/>
      <x:c r="H8" s="64"/>
      <x:c r="I8" s="79"/>
      <x:c r="J8" s="80"/>
      <x:c r="K8" s="81"/>
      <x:c r="L8" s="64"/>
      <x:c r="M8" s="82"/>
      <x:c r="N8" s="83"/>
    </x:row>
    <x:row r="9" spans="1:14" ht="16.5" customHeight="1">
      <x:c r="A9" s="7"/>
      <x:c r="B9" s="8"/>
      <x:c r="C9" s="8"/>
      <x:c r="D9" s="8"/>
      <x:c r="E9" s="8"/>
      <x:c r="F9" s="8"/>
      <x:c r="G9" s="8"/>
      <x:c r="H9" s="64"/>
      <x:c r="I9" s="79"/>
      <x:c r="J9" s="80"/>
      <x:c r="K9" s="81"/>
      <x:c r="L9" s="64"/>
      <x:c r="M9" s="82"/>
      <x:c r="N9" s="83"/>
    </x:row>
    <x:row r="10" spans="1:14" ht="16.5" customHeight="1">
      <x:c r="A10" s="7"/>
      <x:c r="B10" s="8"/>
      <x:c r="C10" s="8"/>
      <x:c r="D10" s="8"/>
      <x:c r="E10" s="8"/>
      <x:c r="F10" s="8"/>
      <x:c r="G10" s="8"/>
      <x:c r="H10" s="18">
        <x:f>$H$5+7</x:f>
        <x:v>44872</x:v>
      </x:c>
      <x:c r="I10" s="18">
        <x:f>$H$5+8</x:f>
        <x:v>44873</x:v>
      </x:c>
      <x:c r="J10" s="18">
        <x:f>$H$5+9</x:f>
        <x:v>44874</x:v>
      </x:c>
      <x:c r="K10" s="18">
        <x:f>$H$5+10</x:f>
        <x:v>44875</x:v>
      </x:c>
      <x:c r="L10" s="18">
        <x:f>$H$5+11</x:f>
        <x:v>44876</x:v>
      </x:c>
      <x:c r="M10" s="34">
        <x:f>$H$5+12</x:f>
        <x:v>44877</x:v>
      </x:c>
      <x:c r="N10" s="38">
        <x:f>$H$5+13</x:f>
        <x:v>44878</x:v>
      </x:c>
    </x:row>
    <x:row r="11" spans="1:14" ht="16.5" customHeight="1">
      <x:c r="A11" s="7"/>
      <x:c r="B11" s="8"/>
      <x:c r="C11" s="8"/>
      <x:c r="D11" s="8"/>
      <x:c r="E11" s="8"/>
      <x:c r="F11" s="8"/>
      <x:c r="G11" s="8"/>
      <x:c r="H11" s="64" t="str">
        <x:f>IFERROR(VLOOKUP(H10,#REF!,2,0),"")</x:f>
        <x:v/>
      </x:c>
      <x:c r="I11" s="64" t="s">
        <x:v>19</x:v>
      </x:c>
      <x:c r="J11" s="64" t="s">
        <x:v>28</x:v>
      </x:c>
      <x:c r="K11" s="64" t="str">
        <x:f>IFERROR(VLOOKUP(K10,#REF!,2,0),"")</x:f>
        <x:v/>
      </x:c>
      <x:c r="L11" s="64" t="s">
        <x:v>17</x:v>
      </x:c>
      <x:c r="M11" s="76" t="s">
        <x:v>28</x:v>
      </x:c>
      <x:c r="N11" s="69" t="s">
        <x:v>17</x:v>
      </x:c>
    </x:row>
    <x:row r="12" spans="1:14" ht="16.5" customHeight="1">
      <x:c r="A12" s="7"/>
      <x:c r="B12" s="8"/>
      <x:c r="C12" s="8"/>
      <x:c r="D12" s="8"/>
      <x:c r="E12" s="8"/>
      <x:c r="F12" s="8"/>
      <x:c r="G12" s="8"/>
      <x:c r="H12" s="64"/>
      <x:c r="I12" s="64"/>
      <x:c r="J12" s="64"/>
      <x:c r="K12" s="64"/>
      <x:c r="L12" s="64"/>
      <x:c r="M12" s="76"/>
      <x:c r="N12" s="69"/>
    </x:row>
    <x:row r="13" spans="1:14" ht="16.5" customHeight="1">
      <x:c r="A13" s="7"/>
      <x:c r="B13" s="8"/>
      <x:c r="C13" s="8"/>
      <x:c r="D13" s="8"/>
      <x:c r="E13" s="8"/>
      <x:c r="F13" s="8"/>
      <x:c r="G13" s="8"/>
      <x:c r="H13" s="64"/>
      <x:c r="I13" s="64"/>
      <x:c r="J13" s="64"/>
      <x:c r="K13" s="64"/>
      <x:c r="L13" s="64"/>
      <x:c r="M13" s="76"/>
      <x:c r="N13" s="69"/>
    </x:row>
    <x:row r="14" spans="1:14" ht="16.5" customHeight="1">
      <x:c r="A14" s="7"/>
      <x:c r="B14" s="8"/>
      <x:c r="C14" s="8"/>
      <x:c r="D14" s="8"/>
      <x:c r="E14" s="8"/>
      <x:c r="F14" s="8"/>
      <x:c r="G14" s="8"/>
      <x:c r="H14" s="75"/>
      <x:c r="I14" s="75"/>
      <x:c r="J14" s="75"/>
      <x:c r="K14" s="75"/>
      <x:c r="L14" s="75"/>
      <x:c r="M14" s="77"/>
      <x:c r="N14" s="78"/>
    </x:row>
    <x:row r="15" spans="1:14" ht="16.5" customHeight="1">
      <x:c r="A15" s="7"/>
      <x:c r="B15" s="8"/>
      <x:c r="C15" s="8"/>
      <x:c r="D15" s="8"/>
      <x:c r="E15" s="8"/>
      <x:c r="F15" s="8"/>
      <x:c r="G15" s="8"/>
      <x:c r="H15" s="16">
        <x:f>$H$5+14</x:f>
        <x:v>44879</x:v>
      </x:c>
      <x:c r="I15" s="16">
        <x:f>$H$5+15</x:f>
        <x:v>44880</x:v>
      </x:c>
      <x:c r="J15" s="16">
        <x:f>$H$5+16</x:f>
        <x:v>44881</x:v>
      </x:c>
      <x:c r="K15" s="16">
        <x:f>$H$5+17</x:f>
        <x:v>44882</x:v>
      </x:c>
      <x:c r="L15" s="16">
        <x:f>$H$5+18</x:f>
        <x:v>44883</x:v>
      </x:c>
      <x:c r="M15" s="32">
        <x:f>$H$5+19</x:f>
        <x:v>44884</x:v>
      </x:c>
      <x:c r="N15" s="36">
        <x:f>$H$5+20</x:f>
        <x:v>44885</x:v>
      </x:c>
    </x:row>
    <x:row r="16" spans="1:14" ht="16.5" customHeight="1">
      <x:c r="A16" s="7"/>
      <x:c r="B16" s="8"/>
      <x:c r="C16" s="8"/>
      <x:c r="D16" s="8"/>
      <x:c r="E16" s="8"/>
      <x:c r="F16" s="8"/>
      <x:c r="G16" s="8"/>
      <x:c r="H16" s="64" t="s">
        <x:v>11</x:v>
      </x:c>
      <x:c r="I16" s="64" t="s">
        <x:v>19</x:v>
      </x:c>
      <x:c r="J16" s="64" t="s">
        <x:v>12</x:v>
      </x:c>
      <x:c r="K16" s="64" t="s">
        <x:v>6</x:v>
      </x:c>
      <x:c r="L16" s="64" t="s">
        <x:v>0</x:v>
      </x:c>
      <x:c r="M16" s="82" t="s">
        <x:v>8</x:v>
      </x:c>
      <x:c r="N16" s="83"/>
    </x:row>
    <x:row r="17" spans="1:14" ht="16.5" customHeight="1">
      <x:c r="A17" s="7"/>
      <x:c r="B17" s="8"/>
      <x:c r="C17" s="8"/>
      <x:c r="D17" s="8"/>
      <x:c r="E17" s="8"/>
      <x:c r="F17" s="8"/>
      <x:c r="G17" s="8"/>
      <x:c r="H17" s="64"/>
      <x:c r="I17" s="64"/>
      <x:c r="J17" s="64"/>
      <x:c r="K17" s="64"/>
      <x:c r="L17" s="64"/>
      <x:c r="M17" s="82"/>
      <x:c r="N17" s="83"/>
    </x:row>
    <x:row r="18" spans="1:14" ht="16.5" customHeight="1">
      <x:c r="A18" s="7"/>
      <x:c r="B18" s="8"/>
      <x:c r="C18" s="8"/>
      <x:c r="D18" s="8"/>
      <x:c r="E18" s="8"/>
      <x:c r="F18" s="8"/>
      <x:c r="G18" s="8"/>
      <x:c r="H18" s="64"/>
      <x:c r="I18" s="64"/>
      <x:c r="J18" s="64"/>
      <x:c r="K18" s="64"/>
      <x:c r="L18" s="73" t="s">
        <x:v>21</x:v>
      </x:c>
      <x:c r="M18" s="82"/>
      <x:c r="N18" s="83"/>
    </x:row>
    <x:row r="19" spans="1:14" ht="16.5" customHeight="1">
      <x:c r="A19" s="7"/>
      <x:c r="B19" s="8"/>
      <x:c r="C19" s="8"/>
      <x:c r="D19" s="8"/>
      <x:c r="E19" s="8"/>
      <x:c r="F19" s="8"/>
      <x:c r="G19" s="8"/>
      <x:c r="H19" s="75"/>
      <x:c r="I19" s="75"/>
      <x:c r="J19" s="75"/>
      <x:c r="K19" s="75"/>
      <x:c r="L19" s="74"/>
      <x:c r="M19" s="84"/>
      <x:c r="N19" s="85"/>
    </x:row>
    <x:row r="20" spans="1:14" ht="16.5" customHeight="1">
      <x:c r="A20" s="7"/>
      <x:c r="B20" s="8"/>
      <x:c r="C20" s="8"/>
      <x:c r="D20" s="8"/>
      <x:c r="E20" s="8"/>
      <x:c r="F20" s="8"/>
      <x:c r="G20" s="8"/>
      <x:c r="H20" s="16">
        <x:f>$H$5+21</x:f>
        <x:v>44886</x:v>
      </x:c>
      <x:c r="I20" s="16">
        <x:f>$H$5+22</x:f>
        <x:v>44887</x:v>
      </x:c>
      <x:c r="J20" s="16">
        <x:f>$H$5+23</x:f>
        <x:v>44888</x:v>
      </x:c>
      <x:c r="K20" s="16">
        <x:f>$H$5+24</x:f>
        <x:v>44889</x:v>
      </x:c>
      <x:c r="L20" s="16">
        <x:f>$H$5+25</x:f>
        <x:v>44890</x:v>
      </x:c>
      <x:c r="M20" s="32">
        <x:f>$H$5+26</x:f>
        <x:v>44891</x:v>
      </x:c>
      <x:c r="N20" s="36">
        <x:f>$H$5+27</x:f>
        <x:v>44892</x:v>
      </x:c>
    </x:row>
    <x:row r="21" spans="1:14" ht="16.5" customHeight="1">
      <x:c r="A21" s="7"/>
      <x:c r="B21" s="8"/>
      <x:c r="C21" s="8"/>
      <x:c r="D21" s="8"/>
      <x:c r="E21" s="8"/>
      <x:c r="F21" s="8"/>
      <x:c r="G21" s="8"/>
      <x:c r="H21" s="64" t="s">
        <x:v>19</x:v>
      </x:c>
      <x:c r="I21" s="64" t="s">
        <x:v>15</x:v>
      </x:c>
      <x:c r="J21" s="64" t="s">
        <x:v>12</x:v>
      </x:c>
      <x:c r="K21" s="64" t="s">
        <x:v>14</x:v>
      </x:c>
      <x:c r="L21" s="64" t="s">
        <x:v>13</x:v>
      </x:c>
      <x:c r="M21" s="76" t="s">
        <x:v>1</x:v>
      </x:c>
      <x:c r="N21" s="69" t="s">
        <x:v>12</x:v>
      </x:c>
    </x:row>
    <x:row r="22" spans="1:14" ht="16.5" customHeight="1">
      <x:c r="A22" s="7"/>
      <x:c r="B22" s="8"/>
      <x:c r="C22" s="8"/>
      <x:c r="D22" s="8"/>
      <x:c r="E22" s="8"/>
      <x:c r="F22" s="8"/>
      <x:c r="G22" s="8"/>
      <x:c r="H22" s="64"/>
      <x:c r="I22" s="64"/>
      <x:c r="J22" s="64"/>
      <x:c r="K22" s="64"/>
      <x:c r="L22" s="64"/>
      <x:c r="M22" s="76"/>
      <x:c r="N22" s="69"/>
    </x:row>
    <x:row r="23" spans="1:14" ht="16.5" customHeight="1">
      <x:c r="A23" s="54" t="str">
        <x:f>TEXT(DATE(D1,H1+1,1),"mmmm")</x:f>
        <x:v>December</x:v>
      </x:c>
      <x:c r="B23" s="55"/>
      <x:c r="C23" s="55"/>
      <x:c r="D23" s="55"/>
      <x:c r="E23" s="55"/>
      <x:c r="F23" s="55"/>
      <x:c r="G23" s="56"/>
      <x:c r="H23" s="64"/>
      <x:c r="I23" s="64"/>
      <x:c r="J23" s="64"/>
      <x:c r="K23" s="64"/>
      <x:c r="L23" s="64"/>
      <x:c r="M23" s="76"/>
      <x:c r="N23" s="69"/>
    </x:row>
    <x:row r="24" spans="1:14" ht="16.5" customHeight="1">
      <x:c r="A24" s="20" t="s">
        <x:v>9</x:v>
      </x:c>
      <x:c r="B24" s="20" t="s">
        <x:v>5</x:v>
      </x:c>
      <x:c r="C24" s="20" t="s">
        <x:v>4</x:v>
      </x:c>
      <x:c r="D24" s="20" t="s">
        <x:v>5</x:v>
      </x:c>
      <x:c r="E24" s="20" t="s">
        <x:v>3</x:v>
      </x:c>
      <x:c r="F24" s="25" t="s">
        <x:v>7</x:v>
      </x:c>
      <x:c r="G24" s="24" t="s">
        <x:v>7</x:v>
      </x:c>
      <x:c r="H24" s="75"/>
      <x:c r="I24" s="75"/>
      <x:c r="J24" s="75"/>
      <x:c r="K24" s="75"/>
      <x:c r="L24" s="75"/>
      <x:c r="M24" s="77"/>
      <x:c r="N24" s="78"/>
    </x:row>
    <x:row r="25" spans="1:14" ht="16.5" customHeight="1">
      <x:c r="A25" s="21">
        <x:f>DATE(D1,H1+1,1)-WEEKDAY(DATE(D1,H1+1,1))+2</x:f>
        <x:v>44893</x:v>
      </x:c>
      <x:c r="B25" s="21">
        <x:f>$A$25+1</x:f>
        <x:v>44894</x:v>
      </x:c>
      <x:c r="C25" s="21">
        <x:f>$A$25+2</x:f>
        <x:v>44895</x:v>
      </x:c>
      <x:c r="D25" s="21">
        <x:f>$A$25+3</x:f>
        <x:v>44896</x:v>
      </x:c>
      <x:c r="E25" s="21">
        <x:f>$A$25+4</x:f>
        <x:v>44897</x:v>
      </x:c>
      <x:c r="F25" s="23">
        <x:f>$A$25+5</x:f>
        <x:v>44898</x:v>
      </x:c>
      <x:c r="G25" s="22">
        <x:f>$A$25+6</x:f>
        <x:v>44899</x:v>
      </x:c>
      <x:c r="H25" s="16">
        <x:f>$H$5+28</x:f>
        <x:v>44893</x:v>
      </x:c>
      <x:c r="I25" s="16">
        <x:f>$H$5+29</x:f>
        <x:v>44894</x:v>
      </x:c>
      <x:c r="J25" s="16">
        <x:f>$H$5+30</x:f>
        <x:v>44895</x:v>
      </x:c>
      <x:c r="K25" s="16"/>
      <x:c r="L25" s="16"/>
      <x:c r="M25" s="32"/>
      <x:c r="N25" s="36"/>
    </x:row>
    <x:row r="26" spans="1:14" ht="16.5" customHeight="1">
      <x:c r="A26" s="21">
        <x:f>$A$25+7</x:f>
        <x:v>44900</x:v>
      </x:c>
      <x:c r="B26" s="21">
        <x:f>$A$25+8</x:f>
        <x:v>44901</x:v>
      </x:c>
      <x:c r="C26" s="21">
        <x:f>$A$25+9</x:f>
        <x:v>44902</x:v>
      </x:c>
      <x:c r="D26" s="21">
        <x:f>$A$25+10</x:f>
        <x:v>44903</x:v>
      </x:c>
      <x:c r="E26" s="21">
        <x:f>$A$25+11</x:f>
        <x:v>44904</x:v>
      </x:c>
      <x:c r="F26" s="23">
        <x:f>$A$25+12</x:f>
        <x:v>44905</x:v>
      </x:c>
      <x:c r="G26" s="22">
        <x:f>$A$25+13</x:f>
        <x:v>44906</x:v>
      </x:c>
      <x:c r="H26" s="79" t="s">
        <x:v>15</x:v>
      </x:c>
      <x:c r="I26" s="81"/>
      <x:c r="J26" s="64" t="s">
        <x:v>2</x:v>
      </x:c>
      <x:c r="K26" s="17" t="str">
        <x:f>IFERROR(VLOOKUP(K25,#REF!,2,0),"")</x:f>
        <x:v/>
      </x:c>
      <x:c r="L26" s="17" t="str">
        <x:f>IFERROR(VLOOKUP(L25,#REF!,2,0),"")</x:f>
        <x:v/>
      </x:c>
      <x:c r="M26" s="33" t="str">
        <x:f>IFERROR(VLOOKUP(M25,#REF!,2,0),"")</x:f>
        <x:v/>
      </x:c>
      <x:c r="N26" s="37" t="str">
        <x:f>IFERROR(VLOOKUP(N25,#REF!,2,0),"")</x:f>
        <x:v/>
      </x:c>
    </x:row>
    <x:row r="27" spans="1:14" ht="16.5" customHeight="1">
      <x:c r="A27" s="21">
        <x:f>$A$25+14</x:f>
        <x:v>44907</x:v>
      </x:c>
      <x:c r="B27" s="21">
        <x:f>$A$25+15</x:f>
        <x:v>44908</x:v>
      </x:c>
      <x:c r="C27" s="21">
        <x:f>$A$25+16</x:f>
        <x:v>44909</x:v>
      </x:c>
      <x:c r="D27" s="21">
        <x:f>$A$25+17</x:f>
        <x:v>44910</x:v>
      </x:c>
      <x:c r="E27" s="21">
        <x:f>$A$25+18</x:f>
        <x:v>44911</x:v>
      </x:c>
      <x:c r="F27" s="23">
        <x:f>$A$25+19</x:f>
        <x:v>44912</x:v>
      </x:c>
      <x:c r="G27" s="22">
        <x:f>$A$25+20</x:f>
        <x:v>44913</x:v>
      </x:c>
      <x:c r="H27" s="79"/>
      <x:c r="I27" s="81"/>
      <x:c r="J27" s="65"/>
      <x:c r="K27" s="14" t="str">
        <x:f>IFERROR(VLOOKUP($N$1&amp;K25,#REF!,2,0),"")</x:f>
        <x:v/>
      </x:c>
      <x:c r="L27" s="14" t="str">
        <x:f>IFERROR(VLOOKUP($N$1&amp;L25,#REF!,2,0),"")</x:f>
        <x:v/>
      </x:c>
      <x:c r="M27" s="42"/>
      <x:c r="N27" s="40"/>
    </x:row>
    <x:row r="28" spans="1:14" ht="16.5" customHeight="1">
      <x:c r="A28" s="29">
        <x:f>$A$25+21</x:f>
        <x:v>44914</x:v>
      </x:c>
      <x:c r="B28" s="29">
        <x:f>$A$25+22</x:f>
        <x:v>44915</x:v>
      </x:c>
      <x:c r="C28" s="29">
        <x:f>$A$25+23</x:f>
        <x:v>44916</x:v>
      </x:c>
      <x:c r="D28" s="29">
        <x:f>$A$25+24</x:f>
        <x:v>44917</x:v>
      </x:c>
      <x:c r="E28" s="29">
        <x:f>$A$25+25</x:f>
        <x:v>44918</x:v>
      </x:c>
      <x:c r="F28" s="30">
        <x:f>$A$25+26</x:f>
        <x:v>44919</x:v>
      </x:c>
      <x:c r="G28" s="31">
        <x:f>$A$25+27</x:f>
        <x:v>44920</x:v>
      </x:c>
      <x:c r="H28" s="79"/>
      <x:c r="I28" s="81"/>
      <x:c r="J28" s="65"/>
      <x:c r="K28" s="14"/>
      <x:c r="L28" s="14"/>
      <x:c r="M28" s="42"/>
      <x:c r="N28" s="40"/>
    </x:row>
    <x:row r="29" spans="1:14" ht="16.5" customHeight="1">
      <x:c r="A29" s="26">
        <x:f>$A$25+28</x:f>
        <x:v>44921</x:v>
      </x:c>
      <x:c r="B29" s="26">
        <x:f>$A$25+29</x:f>
        <x:v>44922</x:v>
      </x:c>
      <x:c r="C29" s="26">
        <x:f>$A$25+30</x:f>
        <x:v>44923</x:v>
      </x:c>
      <x:c r="D29" s="26">
        <x:f>$A$25+31</x:f>
        <x:v>44924</x:v>
      </x:c>
      <x:c r="E29" s="26">
        <x:f>$A$25+32</x:f>
        <x:v>44925</x:v>
      </x:c>
      <x:c r="F29" s="27">
        <x:f>$A$26+26</x:f>
        <x:v>44926</x:v>
      </x:c>
      <x:c r="G29" s="28"/>
      <x:c r="H29" s="86"/>
      <x:c r="I29" s="87"/>
      <x:c r="J29" s="66"/>
      <x:c r="K29" s="15"/>
      <x:c r="L29" s="15"/>
      <x:c r="M29" s="43"/>
      <x:c r="N29" s="41"/>
    </x:row>
  </x:sheetData>
  <x:mergeCells count="32">
    <x:mergeCell ref="A23:G23"/>
    <x:mergeCell ref="D1:G1"/>
    <x:mergeCell ref="H1:H2"/>
    <x:mergeCell ref="M1:M2"/>
    <x:mergeCell ref="C2:G2"/>
    <x:mergeCell ref="L6:L9"/>
    <x:mergeCell ref="H11:H14"/>
    <x:mergeCell ref="I11:I14"/>
    <x:mergeCell ref="J11:J14"/>
    <x:mergeCell ref="K11:K14"/>
    <x:mergeCell ref="L11:L14"/>
    <x:mergeCell ref="M11:M14"/>
    <x:mergeCell ref="N11:N14"/>
    <x:mergeCell ref="H16:H19"/>
    <x:mergeCell ref="I16:I19"/>
    <x:mergeCell ref="J16:J19"/>
    <x:mergeCell ref="K16:K19"/>
    <x:mergeCell ref="H21:H24"/>
    <x:mergeCell ref="I21:I24"/>
    <x:mergeCell ref="J21:J24"/>
    <x:mergeCell ref="K21:K24"/>
    <x:mergeCell ref="L21:L24"/>
    <x:mergeCell ref="M21:M24"/>
    <x:mergeCell ref="N21:N24"/>
    <x:mergeCell ref="J26:J29"/>
    <x:mergeCell ref="H6:H9"/>
    <x:mergeCell ref="I6:K9"/>
    <x:mergeCell ref="M6:N9"/>
    <x:mergeCell ref="M16:N19"/>
    <x:mergeCell ref="H26:I29"/>
    <x:mergeCell ref="L16:L17"/>
    <x:mergeCell ref="L18:L19"/>
  </x:mergeCells>
  <x:conditionalFormatting sqref="H21:N21">
    <x:cfRule type="notContainsBlanks" dxfId="40" priority="16">
      <x:formula>LEN(TRIM(H21))&gt;0</x:formula>
    </x:cfRule>
  </x:conditionalFormatting>
  <x:conditionalFormatting sqref="L6:M6">
    <x:cfRule type="notContainsBlanks" dxfId="39" priority="15">
      <x:formula>LEN(TRIM(L6))&gt;0</x:formula>
    </x:cfRule>
  </x:conditionalFormatting>
  <x:conditionalFormatting sqref="K27:N27">
    <x:cfRule type="notContainsBlanks" dxfId="38" priority="12">
      <x:formula>LEN(TRIM(K27))&gt;0</x:formula>
    </x:cfRule>
  </x:conditionalFormatting>
  <x:conditionalFormatting sqref="H5:N5 H10:N11 H15:N15 H16:M16 H20:N21 H25:N25 H26:H26 J26:N26 K27:N29 L6:M6">
    <x:cfRule type="expression" dxfId="35" priority="11">
      <x:formula>MONTH(H5)&lt;&gt;$H$1</x:formula>
    </x:cfRule>
    <x:cfRule type="expression" dxfId="36" priority="10">
      <x:formula>TEXT(H5,"aaa")="토"</x:formula>
    </x:cfRule>
    <x:cfRule type="expression" dxfId="37" priority="9">
      <x:formula>TEXT(H5,"aaa")="일"</x:formula>
    </x:cfRule>
  </x:conditionalFormatting>
  <x:conditionalFormatting sqref="H11:N11">
    <x:cfRule type="notContainsBlanks" dxfId="34" priority="8">
      <x:formula>LEN(TRIM(H11))&gt;0</x:formula>
    </x:cfRule>
  </x:conditionalFormatting>
  <x:conditionalFormatting sqref="H16:M16">
    <x:cfRule type="notContainsBlanks" dxfId="33" priority="7">
      <x:formula>LEN(TRIM(H16))&gt;0</x:formula>
    </x:cfRule>
  </x:conditionalFormatting>
  <x:conditionalFormatting sqref="H21:N21">
    <x:cfRule type="notContainsBlanks" dxfId="32" priority="6">
      <x:formula>LEN(TRIM(H21))&gt;0</x:formula>
    </x:cfRule>
  </x:conditionalFormatting>
  <x:conditionalFormatting sqref="H26:H26 J26:N26">
    <x:cfRule type="notContainsBlanks" dxfId="31" priority="5">
      <x:formula>LEN(TRIM(H26))&gt;0</x:formula>
    </x:cfRule>
  </x:conditionalFormatting>
  <x:conditionalFormatting sqref="H6:I6">
    <x:cfRule type="notContainsBlanks" dxfId="30" priority="4">
      <x:formula>LEN(TRIM(H6))&gt;0</x:formula>
    </x:cfRule>
  </x:conditionalFormatting>
  <x:conditionalFormatting sqref="H6:I6">
    <x:cfRule type="expression" dxfId="27" priority="3">
      <x:formula>MONTH(H6)&lt;&gt;$H$1</x:formula>
    </x:cfRule>
    <x:cfRule type="expression" dxfId="28" priority="2">
      <x:formula>TEXT(H6,"aaa")="토"</x:formula>
    </x:cfRule>
    <x:cfRule type="expression" dxfId="29" priority="1">
      <x:formula>TEXT(H6,"aaa")="일"</x:formula>
    </x:cfRule>
  </x:conditionalFormatting>
  <x:printOptions horizontalCentered="1" verticalCentered="0" headings="0" gridLines="0" gridLinesSet="1"/>
  <x:pageMargins left="0.23597222566604614258" right="0.23597222566604614258" top="0" bottom="0.19666667282581329346" header="0.31486111879348754883" footer="0.31486111879348754883"/>
  <x:pageSetup paperSize="9" scale="100" firstPageNumber="1" fitToWidth="1" fitToHeight="1" orientation="landscape" usePrinterDefaults="1" blackAndWhite="0" draft="0" useFirstPageNumber="0" horizontalDpi="300" verticalDpi="3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/>
  <x:dimension ref="A1:N29"/>
  <x:sheetViews>
    <x:sheetView showGridLines="0" topLeftCell="A10" zoomScaleNormal="100" zoomScaleSheetLayoutView="75" workbookViewId="0">
      <x:selection activeCell="Q11" activeCellId="0" sqref="Q11:Q11"/>
    </x:sheetView>
  </x:sheetViews>
  <x:sheetFormatPr defaultColWidth="8.88671875" defaultRowHeight="13.19999999999999928946"/>
  <x:cols>
    <x:col min="1" max="7" width="2.5703125" style="1" customWidth="1"/>
    <x:col min="8" max="14" width="18.140625" style="1" customWidth="1"/>
    <x:col min="15" max="16384" width="9.140625" style="1"/>
  </x:cols>
  <x:sheetData>
    <x:row r="1" spans="2:14" ht="21.75" customHeight="1">
      <x:c r="B1" s="9"/>
      <x:c r="C1" s="9"/>
      <x:c r="D1" s="48">
        <x:v>2022</x:v>
      </x:c>
      <x:c r="E1" s="48"/>
      <x:c r="F1" s="48"/>
      <x:c r="G1" s="48"/>
      <x:c r="H1" s="49">
        <x:v>12</x:v>
      </x:c>
      <x:c r="M1" s="51"/>
      <x:c r="N1"/>
    </x:row>
    <x:row r="2" spans="1:14" ht="21.75" customHeight="1">
      <x:c r="A2" s="10"/>
      <x:c r="B2" s="10"/>
      <x:c r="C2" s="53" t="str">
        <x:f>TEXT(DATE(D1,H1,1)+1,"mmmm")</x:f>
        <x:v>December</x:v>
      </x:c>
      <x:c r="D2" s="53"/>
      <x:c r="E2" s="53"/>
      <x:c r="F2" s="53"/>
      <x:c r="G2" s="53"/>
      <x:c r="H2" s="50"/>
      <x:c r="I2" s="3"/>
      <x:c r="J2" s="3"/>
      <x:c r="K2" s="3"/>
      <x:c r="L2" s="3"/>
      <x:c r="M2" s="52"/>
      <x:c r="N2" s="4"/>
    </x:row>
    <x:row r="3" ht="10.5" customHeight="1"/>
    <x:row r="4" spans="1:14" ht="19.5" customHeight="1">
      <x:c r="A4" s="5"/>
      <x:c r="B4" s="6"/>
      <x:c r="C4" s="6"/>
      <x:c r="D4" s="6"/>
      <x:c r="E4" s="6"/>
      <x:c r="F4" s="6"/>
      <x:c r="G4" s="6"/>
      <x:c r="H4" s="11" t="s">
        <x:v>29</x:v>
      </x:c>
      <x:c r="I4" s="11" t="s">
        <x:v>24</x:v>
      </x:c>
      <x:c r="J4" s="11" t="s">
        <x:v>31</x:v>
      </x:c>
      <x:c r="K4" s="11" t="s">
        <x:v>25</x:v>
      </x:c>
      <x:c r="L4" s="11" t="s">
        <x:v>27</x:v>
      </x:c>
      <x:c r="M4" s="12" t="s">
        <x:v>26</x:v>
      </x:c>
      <x:c r="N4" s="13" t="s">
        <x:v>23</x:v>
      </x:c>
    </x:row>
    <x:row r="5" spans="1:14" ht="16.5" customHeight="1">
      <x:c r="A5" s="7"/>
      <x:c r="B5" s="8"/>
      <x:c r="C5" s="8"/>
      <x:c r="D5" s="8"/>
      <x:c r="E5" s="8"/>
      <x:c r="F5" s="8"/>
      <x:c r="G5" s="8"/>
      <x:c r="H5" s="16">
        <x:f>DATE(D1,H1,1)-WEEKDAY(DATE(D1,H1,1))+2</x:f>
        <x:v>44893</x:v>
      </x:c>
      <x:c r="I5" s="16">
        <x:f>$H$5+1</x:f>
        <x:v>44894</x:v>
      </x:c>
      <x:c r="J5" s="16">
        <x:f>$H$5+2</x:f>
        <x:v>44895</x:v>
      </x:c>
      <x:c r="K5" s="16">
        <x:f>$H$5+3</x:f>
        <x:v>44896</x:v>
      </x:c>
      <x:c r="L5" s="16">
        <x:f>$H$5+4</x:f>
        <x:v>44897</x:v>
      </x:c>
      <x:c r="M5" s="32">
        <x:f>$H$5+5</x:f>
        <x:v>44898</x:v>
      </x:c>
      <x:c r="N5" s="36">
        <x:f>$H$5+6</x:f>
        <x:v>44899</x:v>
      </x:c>
    </x:row>
    <x:row r="6" spans="1:14" ht="16.5" customHeight="1">
      <x:c r="A6" s="7"/>
      <x:c r="B6" s="8"/>
      <x:c r="C6" s="8"/>
      <x:c r="D6" s="8"/>
      <x:c r="E6" s="8"/>
      <x:c r="F6" s="8"/>
      <x:c r="G6" s="8"/>
      <x:c r="H6" s="17" t="str">
        <x:f>IFERROR(VLOOKUP(H5,#REF!,2,0),"")</x:f>
        <x:v/>
      </x:c>
      <x:c r="I6" s="17" t="str">
        <x:f>IFERROR(VLOOKUP(I5,#REF!,2,0),"")</x:f>
        <x:v/>
      </x:c>
      <x:c r="J6" s="17" t="str">
        <x:f>IFERROR(VLOOKUP(J5,#REF!,2,0),"")</x:f>
        <x:v/>
      </x:c>
      <x:c r="K6" s="64" t="s">
        <x:v>18</x:v>
      </x:c>
      <x:c r="L6" s="79" t="s">
        <x:v>12</x:v>
      </x:c>
      <x:c r="M6" s="80"/>
      <x:c r="N6" s="81"/>
    </x:row>
    <x:row r="7" spans="1:14" ht="16.5" customHeight="1">
      <x:c r="A7" s="7"/>
      <x:c r="B7" s="8"/>
      <x:c r="C7" s="8"/>
      <x:c r="D7" s="8"/>
      <x:c r="E7" s="8"/>
      <x:c r="F7" s="8"/>
      <x:c r="G7" s="8"/>
      <x:c r="H7" s="17"/>
      <x:c r="I7" s="17"/>
      <x:c r="J7" s="17"/>
      <x:c r="K7" s="64"/>
      <x:c r="L7" s="79"/>
      <x:c r="M7" s="80"/>
      <x:c r="N7" s="81"/>
    </x:row>
    <x:row r="8" spans="1:14" ht="16.5" customHeight="1">
      <x:c r="A8" s="7"/>
      <x:c r="B8" s="8"/>
      <x:c r="C8" s="8"/>
      <x:c r="D8" s="8"/>
      <x:c r="E8" s="8"/>
      <x:c r="F8" s="8"/>
      <x:c r="G8" s="8"/>
      <x:c r="H8" s="17"/>
      <x:c r="I8" s="17"/>
      <x:c r="J8" s="17"/>
      <x:c r="K8" s="64"/>
      <x:c r="L8" s="79"/>
      <x:c r="M8" s="80"/>
      <x:c r="N8" s="81"/>
    </x:row>
    <x:row r="9" spans="1:14" ht="16.5" customHeight="1">
      <x:c r="A9" s="7"/>
      <x:c r="B9" s="8"/>
      <x:c r="C9" s="8"/>
      <x:c r="D9" s="8"/>
      <x:c r="E9" s="8"/>
      <x:c r="F9" s="8"/>
      <x:c r="G9" s="8"/>
      <x:c r="H9" s="17"/>
      <x:c r="I9" s="17"/>
      <x:c r="J9" s="17"/>
      <x:c r="K9" s="64"/>
      <x:c r="L9" s="79"/>
      <x:c r="M9" s="80"/>
      <x:c r="N9" s="81"/>
    </x:row>
    <x:row r="10" spans="1:14" ht="16.5" customHeight="1">
      <x:c r="A10" s="7"/>
      <x:c r="B10" s="8"/>
      <x:c r="C10" s="8"/>
      <x:c r="D10" s="8"/>
      <x:c r="E10" s="8"/>
      <x:c r="F10" s="8"/>
      <x:c r="G10" s="8"/>
      <x:c r="H10" s="18">
        <x:f>$H$5+7</x:f>
        <x:v>44900</x:v>
      </x:c>
      <x:c r="I10" s="18">
        <x:f>$H$5+8</x:f>
        <x:v>44901</x:v>
      </x:c>
      <x:c r="J10" s="18">
        <x:f>$H$5+9</x:f>
        <x:v>44902</x:v>
      </x:c>
      <x:c r="K10" s="18">
        <x:f>$H$5+10</x:f>
        <x:v>44903</x:v>
      </x:c>
      <x:c r="L10" s="18">
        <x:f>$H$5+11</x:f>
        <x:v>44904</x:v>
      </x:c>
      <x:c r="M10" s="34">
        <x:f>$H$5+12</x:f>
        <x:v>44905</x:v>
      </x:c>
      <x:c r="N10" s="38">
        <x:f>$H$5+13</x:f>
        <x:v>44906</x:v>
      </x:c>
    </x:row>
    <x:row r="11" spans="1:14" ht="16.5" customHeight="1">
      <x:c r="A11" s="7"/>
      <x:c r="B11" s="8"/>
      <x:c r="C11" s="8"/>
      <x:c r="D11" s="8"/>
      <x:c r="E11" s="8"/>
      <x:c r="F11" s="8"/>
      <x:c r="G11" s="8"/>
      <x:c r="H11" s="64" t="str">
        <x:f>IFERROR(VLOOKUP(H10,#REF!,2,0),"")</x:f>
        <x:v/>
      </x:c>
      <x:c r="I11" s="64" t="str">
        <x:f>IFERROR(VLOOKUP(I10,#REF!,2,0),"")</x:f>
        <x:v/>
      </x:c>
      <x:c r="J11" s="64" t="str">
        <x:f>IFERROR(VLOOKUP(J10,#REF!,2,0),"")</x:f>
        <x:v/>
      </x:c>
      <x:c r="K11" s="64" t="str">
        <x:f>IFERROR(VLOOKUP(K10,#REF!,2,0),"")</x:f>
        <x:v/>
      </x:c>
      <x:c r="L11" s="64" t="str">
        <x:f>IFERROR(VLOOKUP(L10,#REF!,2,0),"")</x:f>
        <x:v/>
      </x:c>
      <x:c r="M11" s="76" t="str">
        <x:f>IFERROR(VLOOKUP(M10,#REF!,2,0),"")</x:f>
        <x:v/>
      </x:c>
      <x:c r="N11" s="69" t="str">
        <x:f>IFERROR(VLOOKUP(N10,#REF!,2,0),"")</x:f>
        <x:v/>
      </x:c>
    </x:row>
    <x:row r="12" spans="1:14" ht="16.5" customHeight="1">
      <x:c r="A12" s="7"/>
      <x:c r="B12" s="8"/>
      <x:c r="C12" s="8"/>
      <x:c r="D12" s="8"/>
      <x:c r="E12" s="8"/>
      <x:c r="F12" s="8"/>
      <x:c r="G12" s="8"/>
      <x:c r="H12" s="64"/>
      <x:c r="I12" s="64"/>
      <x:c r="J12" s="64"/>
      <x:c r="K12" s="64"/>
      <x:c r="L12" s="64"/>
      <x:c r="M12" s="76"/>
      <x:c r="N12" s="69"/>
    </x:row>
    <x:row r="13" spans="1:14" ht="16.5" customHeight="1">
      <x:c r="A13" s="7"/>
      <x:c r="B13" s="8"/>
      <x:c r="C13" s="8"/>
      <x:c r="D13" s="8"/>
      <x:c r="E13" s="8"/>
      <x:c r="F13" s="8"/>
      <x:c r="G13" s="8"/>
      <x:c r="H13" s="64"/>
      <x:c r="I13" s="64"/>
      <x:c r="J13" s="64"/>
      <x:c r="K13" s="64"/>
      <x:c r="L13" s="64"/>
      <x:c r="M13" s="76"/>
      <x:c r="N13" s="69"/>
    </x:row>
    <x:row r="14" spans="1:14" ht="16.5" customHeight="1">
      <x:c r="A14" s="7"/>
      <x:c r="B14" s="8"/>
      <x:c r="C14" s="8"/>
      <x:c r="D14" s="8"/>
      <x:c r="E14" s="8"/>
      <x:c r="F14" s="8"/>
      <x:c r="G14" s="8"/>
      <x:c r="H14" s="75"/>
      <x:c r="I14" s="75"/>
      <x:c r="J14" s="75"/>
      <x:c r="K14" s="75"/>
      <x:c r="L14" s="75"/>
      <x:c r="M14" s="77"/>
      <x:c r="N14" s="78"/>
    </x:row>
    <x:row r="15" spans="1:14" ht="16.5" customHeight="1">
      <x:c r="A15" s="7"/>
      <x:c r="B15" s="8"/>
      <x:c r="C15" s="8"/>
      <x:c r="D15" s="8"/>
      <x:c r="E15" s="8"/>
      <x:c r="F15" s="8"/>
      <x:c r="G15" s="8"/>
      <x:c r="H15" s="16">
        <x:f>$H$5+14</x:f>
        <x:v>44907</x:v>
      </x:c>
      <x:c r="I15" s="16">
        <x:f>$H$5+15</x:f>
        <x:v>44908</x:v>
      </x:c>
      <x:c r="J15" s="16">
        <x:f>$H$5+16</x:f>
        <x:v>44909</x:v>
      </x:c>
      <x:c r="K15" s="16">
        <x:f>$H$5+17</x:f>
        <x:v>44910</x:v>
      </x:c>
      <x:c r="L15" s="16">
        <x:f>$H$5+18</x:f>
        <x:v>44911</x:v>
      </x:c>
      <x:c r="M15" s="32">
        <x:f>$H$5+19</x:f>
        <x:v>44912</x:v>
      </x:c>
      <x:c r="N15" s="36">
        <x:f>$H$5+20</x:f>
        <x:v>44913</x:v>
      </x:c>
    </x:row>
    <x:row r="16" spans="1:14" ht="16.5" customHeight="1">
      <x:c r="A16" s="7"/>
      <x:c r="B16" s="8"/>
      <x:c r="C16" s="8"/>
      <x:c r="D16" s="8"/>
      <x:c r="E16" s="8"/>
      <x:c r="F16" s="8"/>
      <x:c r="G16" s="8"/>
      <x:c r="H16" s="17" t="str">
        <x:f>IFERROR(VLOOKUP(H15,#REF!,2,0),"")</x:f>
        <x:v/>
      </x:c>
      <x:c r="I16" s="17" t="str">
        <x:f>IFERROR(VLOOKUP(I15,#REF!,2,0),"")</x:f>
        <x:v/>
      </x:c>
      <x:c r="J16" s="17" t="str">
        <x:f>IFERROR(VLOOKUP(J15,#REF!,2,0),"")</x:f>
        <x:v/>
      </x:c>
      <x:c r="K16" s="17" t="str">
        <x:f>IFERROR(VLOOKUP(K15,#REF!,2,0),"")</x:f>
        <x:v/>
      </x:c>
      <x:c r="L16" s="17" t="str">
        <x:f>IFERROR(VLOOKUP(L15,#REF!,2,0),"")</x:f>
        <x:v/>
      </x:c>
      <x:c r="M16" s="33" t="str">
        <x:f>IFERROR(VLOOKUP(M15,#REF!,2,0),"")</x:f>
        <x:v/>
      </x:c>
      <x:c r="N16" s="37" t="str">
        <x:f>IFERROR(VLOOKUP(N15,#REF!,2,0),"")</x:f>
        <x:v/>
      </x:c>
    </x:row>
    <x:row r="17" spans="1:14" ht="16.5" customHeight="1">
      <x:c r="A17" s="7"/>
      <x:c r="B17" s="8"/>
      <x:c r="C17" s="8"/>
      <x:c r="D17" s="8"/>
      <x:c r="E17" s="8"/>
      <x:c r="F17" s="8"/>
      <x:c r="G17" s="8"/>
      <x:c r="H17" s="17" t="str">
        <x:f>IFERROR(VLOOKUP($N$1&amp;H15,#REF!,2,0),"")</x:f>
        <x:v/>
      </x:c>
      <x:c r="I17" s="17" t="str">
        <x:f>IFERROR(VLOOKUP($N$1&amp;I15,#REF!,2,0),"")</x:f>
        <x:v/>
      </x:c>
      <x:c r="J17" s="17" t="str">
        <x:f>IFERROR(VLOOKUP($N$1&amp;J15,#REF!,2,0),"")</x:f>
        <x:v/>
      </x:c>
      <x:c r="K17" s="17" t="str">
        <x:f>IFERROR(VLOOKUP($N$1&amp;K15,#REF!,2,0),"")</x:f>
        <x:v/>
      </x:c>
      <x:c r="L17" s="17" t="str">
        <x:f>IFERROR(VLOOKUP($N$1&amp;L15,#REF!,2,0),"")</x:f>
        <x:v/>
      </x:c>
      <x:c r="M17" s="33" t="str">
        <x:f>IFERROR(VLOOKUP($N$1&amp;M15,#REF!,2,0),"")</x:f>
        <x:v/>
      </x:c>
      <x:c r="N17" s="37" t="str">
        <x:f>IFERROR(VLOOKUP($N$1&amp;N15,#REF!,2,0),"")</x:f>
        <x:v/>
      </x:c>
    </x:row>
    <x:row r="18" spans="1:14" ht="16.5" customHeight="1">
      <x:c r="A18" s="7"/>
      <x:c r="B18" s="8"/>
      <x:c r="C18" s="8"/>
      <x:c r="D18" s="8"/>
      <x:c r="E18" s="8"/>
      <x:c r="F18" s="8"/>
      <x:c r="G18" s="8"/>
      <x:c r="H18" s="17"/>
      <x:c r="I18" s="17"/>
      <x:c r="J18" s="17"/>
      <x:c r="K18" s="17"/>
      <x:c r="L18" s="17"/>
      <x:c r="M18" s="33"/>
      <x:c r="N18" s="37"/>
    </x:row>
    <x:row r="19" spans="1:14" ht="16.5" customHeight="1">
      <x:c r="A19" s="7"/>
      <x:c r="B19" s="8"/>
      <x:c r="C19" s="8"/>
      <x:c r="D19" s="8"/>
      <x:c r="E19" s="8"/>
      <x:c r="F19" s="8"/>
      <x:c r="G19" s="8"/>
      <x:c r="H19" s="19"/>
      <x:c r="I19" s="19"/>
      <x:c r="J19" s="19"/>
      <x:c r="K19" s="19"/>
      <x:c r="L19" s="19"/>
      <x:c r="M19" s="35"/>
      <x:c r="N19" s="39"/>
    </x:row>
    <x:row r="20" spans="1:14" ht="16.5" customHeight="1">
      <x:c r="A20" s="7"/>
      <x:c r="B20" s="8"/>
      <x:c r="C20" s="8"/>
      <x:c r="D20" s="8"/>
      <x:c r="E20" s="8"/>
      <x:c r="F20" s="8"/>
      <x:c r="G20" s="8"/>
      <x:c r="H20" s="16">
        <x:f>$H$5+21</x:f>
        <x:v>44914</x:v>
      </x:c>
      <x:c r="I20" s="16">
        <x:f>$H$5+22</x:f>
        <x:v>44915</x:v>
      </x:c>
      <x:c r="J20" s="16">
        <x:f>$H$5+23</x:f>
        <x:v>44916</x:v>
      </x:c>
      <x:c r="K20" s="16">
        <x:f>$H$5+24</x:f>
        <x:v>44917</x:v>
      </x:c>
      <x:c r="L20" s="16">
        <x:f>$H$5+25</x:f>
        <x:v>44918</x:v>
      </x:c>
      <x:c r="M20" s="32">
        <x:f>$H$5+26</x:f>
        <x:v>44919</x:v>
      </x:c>
      <x:c r="N20" s="36">
        <x:f>$H$5+27</x:f>
        <x:v>44920</x:v>
      </x:c>
    </x:row>
    <x:row r="21" spans="1:14" ht="16.5" customHeight="1">
      <x:c r="A21" s="7"/>
      <x:c r="B21" s="8"/>
      <x:c r="C21" s="8"/>
      <x:c r="D21" s="8"/>
      <x:c r="E21" s="8"/>
      <x:c r="F21" s="8"/>
      <x:c r="G21" s="8"/>
      <x:c r="H21" s="17" t="str">
        <x:f>IFERROR(VLOOKUP(H20,#REF!,2,0),"")</x:f>
        <x:v/>
      </x:c>
      <x:c r="I21" s="17" t="str">
        <x:f>IFERROR(VLOOKUP(I20,#REF!,2,0),"")</x:f>
        <x:v/>
      </x:c>
      <x:c r="J21" s="17" t="str">
        <x:f>IFERROR(VLOOKUP(J20,#REF!,2,0),"")</x:f>
        <x:v/>
      </x:c>
      <x:c r="K21" s="17" t="str">
        <x:f>IFERROR(VLOOKUP(K20,#REF!,2,0),"")</x:f>
        <x:v/>
      </x:c>
      <x:c r="L21" s="17" t="str">
        <x:f>IFERROR(VLOOKUP(L20,#REF!,2,0),"")</x:f>
        <x:v/>
      </x:c>
      <x:c r="M21" s="33" t="str">
        <x:f>IFERROR(VLOOKUP(M20,#REF!,2,0),"")</x:f>
        <x:v/>
      </x:c>
      <x:c r="N21" s="37" t="str">
        <x:f>IFERROR(VLOOKUP(N20,#REF!,2,0),"")</x:f>
        <x:v/>
      </x:c>
    </x:row>
    <x:row r="22" spans="1:14" ht="16.5" customHeight="1">
      <x:c r="A22" s="7"/>
      <x:c r="B22" s="8"/>
      <x:c r="C22" s="8"/>
      <x:c r="D22" s="8"/>
      <x:c r="E22" s="8"/>
      <x:c r="F22" s="8"/>
      <x:c r="G22" s="8"/>
      <x:c r="H22" s="17"/>
      <x:c r="I22" s="17"/>
      <x:c r="J22" s="17"/>
      <x:c r="K22" s="17"/>
      <x:c r="L22" s="17"/>
      <x:c r="M22" s="33"/>
      <x:c r="N22" s="37"/>
    </x:row>
    <x:row r="23" spans="1:14" ht="16.5" customHeight="1">
      <x:c r="A23" s="7"/>
      <x:c r="H23" s="17"/>
      <x:c r="I23" s="17"/>
      <x:c r="J23" s="17"/>
      <x:c r="K23" s="17"/>
      <x:c r="L23" s="17"/>
      <x:c r="M23" s="33"/>
      <x:c r="N23" s="37"/>
    </x:row>
    <x:row r="24" spans="1:14" ht="16.5" customHeight="1">
      <x:c r="A24" s="54" t="str">
        <x:f>TEXT(DATE(D1,H1+1,1),"mmmm")</x:f>
        <x:v>January</x:v>
      </x:c>
      <x:c r="B24" s="55"/>
      <x:c r="C24" s="55"/>
      <x:c r="D24" s="55"/>
      <x:c r="E24" s="55"/>
      <x:c r="F24" s="55"/>
      <x:c r="G24" s="56"/>
      <x:c r="H24" s="19"/>
      <x:c r="I24" s="19"/>
      <x:c r="J24" s="19"/>
      <x:c r="K24" s="19"/>
      <x:c r="L24" s="19"/>
      <x:c r="M24" s="35"/>
      <x:c r="N24" s="39"/>
    </x:row>
    <x:row r="25" spans="1:14" ht="16.5" customHeight="1">
      <x:c r="A25" s="20" t="s">
        <x:v>9</x:v>
      </x:c>
      <x:c r="B25" s="20" t="s">
        <x:v>5</x:v>
      </x:c>
      <x:c r="C25" s="20" t="s">
        <x:v>4</x:v>
      </x:c>
      <x:c r="D25" s="20" t="s">
        <x:v>5</x:v>
      </x:c>
      <x:c r="E25" s="20" t="s">
        <x:v>3</x:v>
      </x:c>
      <x:c r="F25" s="25" t="s">
        <x:v>7</x:v>
      </x:c>
      <x:c r="G25" s="24" t="s">
        <x:v>7</x:v>
      </x:c>
      <x:c r="H25" s="16">
        <x:f>$H$5+28</x:f>
        <x:v>44921</x:v>
      </x:c>
      <x:c r="I25" s="16">
        <x:f>$H$5+29</x:f>
        <x:v>44922</x:v>
      </x:c>
      <x:c r="J25" s="16">
        <x:f>$H$5+30</x:f>
        <x:v>44923</x:v>
      </x:c>
      <x:c r="K25" s="16">
        <x:f>$H$5+31</x:f>
        <x:v>44924</x:v>
      </x:c>
      <x:c r="L25" s="16">
        <x:f>$H$5+32</x:f>
        <x:v>44925</x:v>
      </x:c>
      <x:c r="M25" s="32">
        <x:f>$H$5+33</x:f>
        <x:v>44926</x:v>
      </x:c>
      <x:c r="N25" s="36"/>
    </x:row>
    <x:row r="26" spans="1:14" ht="16.5" customHeight="1">
      <x:c r="A26" s="21">
        <x:f>DATE(D1,H1+1,1)-WEEKDAY(DATE(D1,H1+1,1))+2</x:f>
        <x:v>44928</x:v>
      </x:c>
      <x:c r="B26" s="21">
        <x:f>$A$26+1</x:f>
        <x:v>44929</x:v>
      </x:c>
      <x:c r="C26" s="21">
        <x:f>$A$26+2</x:f>
        <x:v>44930</x:v>
      </x:c>
      <x:c r="D26" s="21">
        <x:f>$A$26+3</x:f>
        <x:v>44931</x:v>
      </x:c>
      <x:c r="E26" s="21">
        <x:f>$A$26+4</x:f>
        <x:v>44932</x:v>
      </x:c>
      <x:c r="F26" s="23">
        <x:f>$A$26+5</x:f>
        <x:v>44933</x:v>
      </x:c>
      <x:c r="G26" s="22">
        <x:f>$A$26+6</x:f>
        <x:v>44934</x:v>
      </x:c>
      <x:c r="H26" s="17" t="str">
        <x:f>IFERROR(VLOOKUP(H25,#REF!,2,0),"")</x:f>
        <x:v/>
      </x:c>
      <x:c r="I26" s="17" t="str">
        <x:f>IFERROR(VLOOKUP(I25,#REF!,2,0),"")</x:f>
        <x:v/>
      </x:c>
      <x:c r="J26" s="17" t="str">
        <x:f>IFERROR(VLOOKUP(J25,#REF!,2,0),"")</x:f>
        <x:v/>
      </x:c>
      <x:c r="K26" s="17" t="str">
        <x:f>IFERROR(VLOOKUP(K25,#REF!,2,0),"")</x:f>
        <x:v/>
      </x:c>
      <x:c r="L26" s="17" t="str">
        <x:f>IFERROR(VLOOKUP(L25,#REF!,2,0),"")</x:f>
        <x:v/>
      </x:c>
      <x:c r="M26" s="33" t="str">
        <x:f>IFERROR(VLOOKUP(M25,#REF!,2,0),"")</x:f>
        <x:v/>
      </x:c>
      <x:c r="N26" s="37"/>
    </x:row>
    <x:row r="27" spans="1:14" ht="16.5" customHeight="1">
      <x:c r="A27" s="21">
        <x:f>$A$26+7</x:f>
        <x:v>44935</x:v>
      </x:c>
      <x:c r="B27" s="21">
        <x:f>$A$26+8</x:f>
        <x:v>44936</x:v>
      </x:c>
      <x:c r="C27" s="21">
        <x:f>$A$26+9</x:f>
        <x:v>44937</x:v>
      </x:c>
      <x:c r="D27" s="21">
        <x:f>$A$26+10</x:f>
        <x:v>44938</x:v>
      </x:c>
      <x:c r="E27" s="21">
        <x:f>$A$26+11</x:f>
        <x:v>44939</x:v>
      </x:c>
      <x:c r="F27" s="23">
        <x:f>$A$26+12</x:f>
        <x:v>44940</x:v>
      </x:c>
      <x:c r="G27" s="22">
        <x:f>$A$26+13</x:f>
        <x:v>44941</x:v>
      </x:c>
      <x:c r="H27" s="14" t="str">
        <x:f>IFERROR(VLOOKUP($N$1&amp;H25,#REF!,2,0),"")</x:f>
        <x:v/>
      </x:c>
      <x:c r="I27" s="14" t="str">
        <x:f>IFERROR(VLOOKUP($N$1&amp;I25,#REF!,2,0),"")</x:f>
        <x:v/>
      </x:c>
      <x:c r="J27" s="14" t="str">
        <x:f>IFERROR(VLOOKUP($N$1&amp;J25,#REF!,2,0),"")</x:f>
        <x:v/>
      </x:c>
      <x:c r="K27" s="14" t="str">
        <x:f>IFERROR(VLOOKUP($N$1&amp;K25,#REF!,2,0),"")</x:f>
        <x:v/>
      </x:c>
      <x:c r="L27" s="14" t="str">
        <x:f>IFERROR(VLOOKUP($N$1&amp;L25,#REF!,2,0),"")</x:f>
        <x:v/>
      </x:c>
      <x:c r="M27" s="42"/>
      <x:c r="N27" s="40"/>
    </x:row>
    <x:row r="28" spans="1:14" ht="16.5" customHeight="1">
      <x:c r="A28" s="21">
        <x:f>$A$26+14</x:f>
        <x:v>44942</x:v>
      </x:c>
      <x:c r="B28" s="21">
        <x:f>$A$26+15</x:f>
        <x:v>44943</x:v>
      </x:c>
      <x:c r="C28" s="21">
        <x:f>$A$26+16</x:f>
        <x:v>44944</x:v>
      </x:c>
      <x:c r="D28" s="21">
        <x:f>$A$26+17</x:f>
        <x:v>44945</x:v>
      </x:c>
      <x:c r="E28" s="21">
        <x:f>$A$26+18</x:f>
        <x:v>44946</x:v>
      </x:c>
      <x:c r="F28" s="23">
        <x:f>$A$26+19</x:f>
        <x:v>44947</x:v>
      </x:c>
      <x:c r="G28" s="22">
        <x:f>$A$26+20</x:f>
        <x:v>44948</x:v>
      </x:c>
      <x:c r="H28" s="14"/>
      <x:c r="I28" s="14"/>
      <x:c r="J28" s="14"/>
      <x:c r="K28" s="14"/>
      <x:c r="L28" s="14"/>
      <x:c r="M28" s="42"/>
      <x:c r="N28" s="40"/>
    </x:row>
    <x:row r="29" spans="1:14" ht="16.5" customHeight="1">
      <x:c r="A29" s="26">
        <x:f>$A$26+21</x:f>
        <x:v>44949</x:v>
      </x:c>
      <x:c r="B29" s="26">
        <x:f>$A$26+22</x:f>
        <x:v>44950</x:v>
      </x:c>
      <x:c r="C29" s="26">
        <x:f>$A$26+23</x:f>
        <x:v>44951</x:v>
      </x:c>
      <x:c r="D29" s="26">
        <x:f>$A$26+24</x:f>
        <x:v>44952</x:v>
      </x:c>
      <x:c r="E29" s="26">
        <x:f>$A$26+25</x:f>
        <x:v>44953</x:v>
      </x:c>
      <x:c r="F29" s="27">
        <x:f>$A$26+26</x:f>
        <x:v>44954</x:v>
      </x:c>
      <x:c r="G29" s="28">
        <x:f>$A$26+27</x:f>
        <x:v>44955</x:v>
      </x:c>
      <x:c r="H29" s="15"/>
      <x:c r="I29" s="15"/>
      <x:c r="J29" s="15"/>
      <x:c r="K29" s="15"/>
      <x:c r="L29" s="15"/>
      <x:c r="M29" s="43"/>
      <x:c r="N29" s="41"/>
    </x:row>
  </x:sheetData>
  <x:mergeCells count="14">
    <x:mergeCell ref="D1:G1"/>
    <x:mergeCell ref="H1:H2"/>
    <x:mergeCell ref="M1:M2"/>
    <x:mergeCell ref="C2:G2"/>
    <x:mergeCell ref="A24:G24"/>
    <x:mergeCell ref="K6:K9"/>
    <x:mergeCell ref="H11:H14"/>
    <x:mergeCell ref="I11:I14"/>
    <x:mergeCell ref="J11:J14"/>
    <x:mergeCell ref="K11:K14"/>
    <x:mergeCell ref="L11:L14"/>
    <x:mergeCell ref="M11:M14"/>
    <x:mergeCell ref="N11:N14"/>
    <x:mergeCell ref="L6:N9"/>
  </x:mergeCells>
  <x:conditionalFormatting sqref="H21:N21">
    <x:cfRule type="notContainsBlanks" dxfId="26" priority="16">
      <x:formula>LEN(TRIM(H21))&gt;0</x:formula>
    </x:cfRule>
  </x:conditionalFormatting>
  <x:conditionalFormatting sqref="H7:J7 L6:L6">
    <x:cfRule type="notContainsBlanks" dxfId="25" priority="15">
      <x:formula>LEN(TRIM(H6))&gt;0</x:formula>
    </x:cfRule>
  </x:conditionalFormatting>
  <x:conditionalFormatting sqref="H17:N17">
    <x:cfRule type="notContainsBlanks" dxfId="24" priority="13">
      <x:formula>LEN(TRIM(H17))&gt;0</x:formula>
    </x:cfRule>
  </x:conditionalFormatting>
  <x:conditionalFormatting sqref="H27:N27">
    <x:cfRule type="notContainsBlanks" dxfId="23" priority="12">
      <x:formula>LEN(TRIM(H27))&gt;0</x:formula>
    </x:cfRule>
  </x:conditionalFormatting>
  <x:conditionalFormatting sqref="H5:N5 H7:J9 H10:N11 H15:N29 L6:L6">
    <x:cfRule type="expression" dxfId="20" priority="11">
      <x:formula>MONTH(H5)&lt;&gt;$H$1</x:formula>
    </x:cfRule>
    <x:cfRule type="expression" dxfId="21" priority="10">
      <x:formula>TEXT(H5,"aaa")="토"</x:formula>
    </x:cfRule>
    <x:cfRule type="expression" dxfId="22" priority="9">
      <x:formula>TEXT(H5,"aaa")="일"</x:formula>
    </x:cfRule>
  </x:conditionalFormatting>
  <x:conditionalFormatting sqref="H11:N11">
    <x:cfRule type="notContainsBlanks" dxfId="19" priority="8">
      <x:formula>LEN(TRIM(H11))&gt;0</x:formula>
    </x:cfRule>
  </x:conditionalFormatting>
  <x:conditionalFormatting sqref="H16:N16">
    <x:cfRule type="notContainsBlanks" dxfId="18" priority="7">
      <x:formula>LEN(TRIM(H16))&gt;0</x:formula>
    </x:cfRule>
  </x:conditionalFormatting>
  <x:conditionalFormatting sqref="H21:N21">
    <x:cfRule type="notContainsBlanks" dxfId="17" priority="6">
      <x:formula>LEN(TRIM(H21))&gt;0</x:formula>
    </x:cfRule>
  </x:conditionalFormatting>
  <x:conditionalFormatting sqref="H26:N26">
    <x:cfRule type="notContainsBlanks" dxfId="16" priority="5">
      <x:formula>LEN(TRIM(H26))&gt;0</x:formula>
    </x:cfRule>
  </x:conditionalFormatting>
  <x:conditionalFormatting sqref="H6:K6">
    <x:cfRule type="notContainsBlanks" dxfId="15" priority="4">
      <x:formula>LEN(TRIM(H6))&gt;0</x:formula>
    </x:cfRule>
  </x:conditionalFormatting>
  <x:conditionalFormatting sqref="H6:K6">
    <x:cfRule type="expression" dxfId="12" priority="3">
      <x:formula>MONTH(H6)&lt;&gt;$H$1</x:formula>
    </x:cfRule>
    <x:cfRule type="expression" dxfId="13" priority="2">
      <x:formula>TEXT(H6,"aaa")="토"</x:formula>
    </x:cfRule>
    <x:cfRule type="expression" dxfId="14" priority="1">
      <x:formula>TEXT(H6,"aaa")="일"</x:formula>
    </x:cfRule>
  </x:conditionalFormatting>
  <x:printOptions horizontalCentered="1" verticalCentered="0" headings="0" gridLines="0" gridLinesSet="1"/>
  <x:pageMargins left="0.23597222566604614258" right="0.23597222566604614258" top="0" bottom="0.19666667282581329346" header="0.31486111879348754883" footer="0.31486111879348754883"/>
  <x:pageSetup paperSize="9" scale="100" firstPageNumber="1" fitToWidth="1" fitToHeight="1" orientation="landscape" usePrinterDefaults="1" blackAndWhite="0" draft="0" useFirstPageNumber="0" horizontalDpi="300" verticalDpi="30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10월</vt:lpstr>
      <vt:lpstr>11월</vt:lpstr>
      <vt:lpstr>12월</vt:lpstr>
    </vt:vector>
  </ep:TitlesOfParts>
  <ep:TotalTime>110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SKTelecom</dc:creator>
  <cp:lastModifiedBy>SamSung</cp:lastModifiedBy>
  <cp:revision>18</cp:revision>
  <cp:lastPrinted>2021-01-28T08:33:23.000</cp:lastPrinted>
  <dcterms:created xsi:type="dcterms:W3CDTF">2019-03-19T07:30:53.000</dcterms:created>
  <dcterms:modified xsi:type="dcterms:W3CDTF">2022-10-25T12:26:07.895</dcterms:modified>
  <cp:version>1200.0100.01</cp:version>
</cp:coreProperties>
</file>